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Work\ИСПЫТАНИЯ\2011 Испытания печей\Кузнецы\"/>
    </mc:Choice>
  </mc:AlternateContent>
  <bookViews>
    <workbookView xWindow="0" yWindow="0" windowWidth="23040" windowHeight="8832" activeTab="1"/>
  </bookViews>
  <sheets>
    <sheet name="Приложение 5" sheetId="4" r:id="rId1"/>
    <sheet name="Приложение 6" sheetId="5" r:id="rId2"/>
  </sheets>
  <externalReferences>
    <externalReference r:id="rId3"/>
  </externalReferences>
  <definedNames>
    <definedName name="_xlnm.Print_Area" localSheetId="0">'Приложение 5'!$A$1:$AI$134</definedName>
  </definedNames>
  <calcPr calcId="152511"/>
</workbook>
</file>

<file path=xl/calcChain.xml><?xml version="1.0" encoding="utf-8"?>
<calcChain xmlns="http://schemas.openxmlformats.org/spreadsheetml/2006/main">
  <c r="AF26" i="5" l="1"/>
  <c r="AF25" i="5"/>
  <c r="AF24" i="5"/>
  <c r="AF23" i="5"/>
  <c r="AF22" i="5"/>
  <c r="AF21" i="5"/>
  <c r="AF20" i="5"/>
  <c r="AF19" i="5"/>
  <c r="AF18" i="5"/>
  <c r="AF17" i="5"/>
  <c r="AF16" i="5"/>
  <c r="AF15" i="5"/>
  <c r="AF14" i="5"/>
  <c r="I29" i="5"/>
  <c r="AH125" i="4" l="1"/>
  <c r="AH124" i="4"/>
  <c r="AH123" i="4"/>
  <c r="AH122" i="4"/>
  <c r="AH121" i="4"/>
  <c r="AH120" i="4"/>
  <c r="AH119" i="4"/>
  <c r="AH118" i="4"/>
  <c r="AH117" i="4"/>
  <c r="AH116" i="4"/>
  <c r="AH115" i="4"/>
  <c r="AH114" i="4"/>
  <c r="AH113" i="4"/>
  <c r="AH91" i="4"/>
  <c r="AH90" i="4"/>
  <c r="AH89" i="4"/>
  <c r="AH88" i="4"/>
  <c r="AH87" i="4"/>
  <c r="AH86" i="4"/>
  <c r="AH85" i="4"/>
  <c r="AH84" i="4"/>
  <c r="AH83" i="4"/>
  <c r="AH82" i="4"/>
  <c r="AH81" i="4"/>
  <c r="AH80" i="4"/>
  <c r="AH79" i="4"/>
  <c r="AH58" i="4"/>
  <c r="AH57" i="4"/>
  <c r="AH56" i="4"/>
  <c r="AH55" i="4"/>
  <c r="AH54" i="4"/>
  <c r="AH53" i="4"/>
  <c r="AH52" i="4"/>
  <c r="AH51" i="4"/>
  <c r="AH50" i="4"/>
  <c r="AH49" i="4"/>
  <c r="AH48" i="4"/>
  <c r="AH47" i="4"/>
  <c r="AH46" i="4"/>
  <c r="AH25" i="4"/>
  <c r="AH24" i="4"/>
  <c r="AH23" i="4"/>
  <c r="AH22" i="4"/>
  <c r="AH21" i="4"/>
  <c r="AH20" i="4"/>
  <c r="AH19" i="4"/>
  <c r="AH18" i="4"/>
  <c r="AH17" i="4"/>
  <c r="AH16" i="4"/>
  <c r="AH15" i="4"/>
  <c r="AH14" i="4"/>
  <c r="AH13" i="4"/>
  <c r="AB13" i="4" l="1"/>
  <c r="AB25" i="4"/>
  <c r="AB24" i="4"/>
  <c r="AB23" i="4"/>
  <c r="AB22" i="4"/>
  <c r="AB21" i="4"/>
  <c r="AB20" i="4"/>
  <c r="AB19" i="4"/>
  <c r="AB18" i="4"/>
  <c r="AB17" i="4"/>
  <c r="AB16" i="4"/>
  <c r="AB15" i="4"/>
  <c r="AB14" i="4"/>
  <c r="T13" i="4"/>
  <c r="T25" i="4"/>
  <c r="T24" i="4"/>
  <c r="T23" i="4"/>
  <c r="T22" i="4"/>
  <c r="T21" i="4"/>
  <c r="T20" i="4"/>
  <c r="T19" i="4"/>
  <c r="T18" i="4"/>
  <c r="T17" i="4"/>
  <c r="T16" i="4"/>
  <c r="T15" i="4"/>
  <c r="T14" i="4"/>
  <c r="L25" i="4"/>
  <c r="L24" i="4"/>
  <c r="L23" i="4"/>
  <c r="L22" i="4"/>
  <c r="AD22" i="4" s="1"/>
  <c r="L21" i="4"/>
  <c r="L20" i="4"/>
  <c r="L19" i="4"/>
  <c r="L18" i="4"/>
  <c r="L17" i="4"/>
  <c r="L16" i="4"/>
  <c r="L15" i="4"/>
  <c r="L14" i="4"/>
  <c r="L13" i="4"/>
  <c r="X127" i="4"/>
  <c r="V127" i="4"/>
  <c r="N127" i="4"/>
  <c r="F127" i="4"/>
  <c r="X93" i="4"/>
  <c r="V93" i="4"/>
  <c r="N93" i="4"/>
  <c r="F93" i="4"/>
  <c r="X60" i="4"/>
  <c r="V60" i="4"/>
  <c r="N60" i="4"/>
  <c r="F60" i="4"/>
  <c r="X27" i="4"/>
  <c r="V27" i="4"/>
  <c r="F27" i="4"/>
  <c r="N27" i="4"/>
  <c r="M7" i="5"/>
  <c r="AD16" i="4"/>
  <c r="L46" i="4"/>
  <c r="T46" i="4"/>
  <c r="AB46" i="4"/>
  <c r="L47" i="4"/>
  <c r="T47" i="4"/>
  <c r="AB47" i="4"/>
  <c r="L48" i="4"/>
  <c r="AD48" i="4" s="1"/>
  <c r="N16" i="5" s="1"/>
  <c r="T48" i="4"/>
  <c r="AB48" i="4"/>
  <c r="L49" i="4"/>
  <c r="T49" i="4"/>
  <c r="AB49" i="4"/>
  <c r="L50" i="4"/>
  <c r="T50" i="4"/>
  <c r="AB50" i="4"/>
  <c r="L51" i="4"/>
  <c r="T51" i="4"/>
  <c r="AB51" i="4"/>
  <c r="L52" i="4"/>
  <c r="T52" i="4"/>
  <c r="AB52" i="4"/>
  <c r="L53" i="4"/>
  <c r="T53" i="4"/>
  <c r="AB53" i="4"/>
  <c r="L54" i="4"/>
  <c r="T54" i="4"/>
  <c r="AB54" i="4"/>
  <c r="L55" i="4"/>
  <c r="T55" i="4"/>
  <c r="AB55" i="4"/>
  <c r="L56" i="4"/>
  <c r="T56" i="4"/>
  <c r="AB56" i="4"/>
  <c r="L57" i="4"/>
  <c r="T57" i="4"/>
  <c r="AB57" i="4"/>
  <c r="L58" i="4"/>
  <c r="T58" i="4"/>
  <c r="AB58" i="4"/>
  <c r="L79" i="4"/>
  <c r="T79" i="4"/>
  <c r="AB79" i="4"/>
  <c r="L80" i="4"/>
  <c r="T80" i="4"/>
  <c r="AB80" i="4"/>
  <c r="L81" i="4"/>
  <c r="T81" i="4"/>
  <c r="AB81" i="4"/>
  <c r="L82" i="4"/>
  <c r="T82" i="4"/>
  <c r="AB82" i="4"/>
  <c r="L83" i="4"/>
  <c r="T83" i="4"/>
  <c r="AB83" i="4"/>
  <c r="L84" i="4"/>
  <c r="T84" i="4"/>
  <c r="AB84" i="4"/>
  <c r="L85" i="4"/>
  <c r="T85" i="4"/>
  <c r="AB85" i="4"/>
  <c r="L86" i="4"/>
  <c r="T86" i="4"/>
  <c r="AB86" i="4"/>
  <c r="L87" i="4"/>
  <c r="T87" i="4"/>
  <c r="AB87" i="4"/>
  <c r="L88" i="4"/>
  <c r="T88" i="4"/>
  <c r="AB88" i="4"/>
  <c r="L89" i="4"/>
  <c r="AD89" i="4" s="1"/>
  <c r="R24" i="5" s="1"/>
  <c r="T89" i="4"/>
  <c r="AB89" i="4"/>
  <c r="L90" i="4"/>
  <c r="T90" i="4"/>
  <c r="AB90" i="4"/>
  <c r="L91" i="4"/>
  <c r="T91" i="4"/>
  <c r="AB91" i="4"/>
  <c r="L113" i="4"/>
  <c r="T113" i="4"/>
  <c r="AB113" i="4"/>
  <c r="L114" i="4"/>
  <c r="T114" i="4"/>
  <c r="AB114" i="4"/>
  <c r="L115" i="4"/>
  <c r="AD115" i="4" s="1"/>
  <c r="V16" i="5" s="1"/>
  <c r="T115" i="4"/>
  <c r="AB115" i="4"/>
  <c r="L116" i="4"/>
  <c r="T116" i="4"/>
  <c r="AB116" i="4"/>
  <c r="L117" i="4"/>
  <c r="T117" i="4"/>
  <c r="AB117" i="4"/>
  <c r="L118" i="4"/>
  <c r="T118" i="4"/>
  <c r="AB118" i="4"/>
  <c r="L119" i="4"/>
  <c r="T119" i="4"/>
  <c r="AB119" i="4"/>
  <c r="L120" i="4"/>
  <c r="T120" i="4"/>
  <c r="AB120" i="4"/>
  <c r="L121" i="4"/>
  <c r="T121" i="4"/>
  <c r="AB121" i="4"/>
  <c r="L122" i="4"/>
  <c r="T122" i="4"/>
  <c r="AB122" i="4"/>
  <c r="L123" i="4"/>
  <c r="T123" i="4"/>
  <c r="AB123" i="4"/>
  <c r="L124" i="4"/>
  <c r="T124" i="4"/>
  <c r="AB124" i="4"/>
  <c r="L125" i="4"/>
  <c r="T125" i="4"/>
  <c r="AB125" i="4"/>
  <c r="N130" i="4" l="1"/>
  <c r="AD117" i="4"/>
  <c r="AD91" i="4"/>
  <c r="Q26" i="5" s="1"/>
  <c r="AD50" i="4"/>
  <c r="N18" i="5" s="1"/>
  <c r="AD17" i="4"/>
  <c r="AD21" i="4"/>
  <c r="AD25" i="4"/>
  <c r="I26" i="5" s="1"/>
  <c r="AD20" i="4"/>
  <c r="I21" i="5" s="1"/>
  <c r="AD24" i="4"/>
  <c r="AD119" i="4"/>
  <c r="V20" i="5" s="1"/>
  <c r="AD85" i="4"/>
  <c r="R20" i="5" s="1"/>
  <c r="AD81" i="4"/>
  <c r="R16" i="5" s="1"/>
  <c r="AD52" i="4"/>
  <c r="N20" i="5" s="1"/>
  <c r="AD123" i="4"/>
  <c r="V24" i="5" s="1"/>
  <c r="AD56" i="4"/>
  <c r="N24" i="5" s="1"/>
  <c r="AD14" i="4"/>
  <c r="J15" i="5" s="1"/>
  <c r="AD18" i="4"/>
  <c r="AD13" i="4"/>
  <c r="J14" i="5" s="1"/>
  <c r="J19" i="5"/>
  <c r="J23" i="5"/>
  <c r="AD113" i="4"/>
  <c r="V14" i="5" s="1"/>
  <c r="J22" i="5"/>
  <c r="AD125" i="4"/>
  <c r="U26" i="5" s="1"/>
  <c r="AD83" i="4"/>
  <c r="R18" i="5" s="1"/>
  <c r="AD58" i="4"/>
  <c r="M26" i="5" s="1"/>
  <c r="J26" i="5"/>
  <c r="J21" i="5"/>
  <c r="J18" i="5"/>
  <c r="AD87" i="4"/>
  <c r="Q22" i="5" s="1"/>
  <c r="AD46" i="4"/>
  <c r="N14" i="5" s="1"/>
  <c r="J17" i="5"/>
  <c r="AD121" i="4"/>
  <c r="U22" i="5" s="1"/>
  <c r="AD79" i="4"/>
  <c r="R14" i="5" s="1"/>
  <c r="AD54" i="4"/>
  <c r="J25" i="5"/>
  <c r="V22" i="5"/>
  <c r="U14" i="5"/>
  <c r="N22" i="5"/>
  <c r="M22" i="5"/>
  <c r="V18" i="5"/>
  <c r="U18" i="5"/>
  <c r="R26" i="5"/>
  <c r="AD122" i="4"/>
  <c r="AD118" i="4"/>
  <c r="AD124" i="4"/>
  <c r="AD120" i="4"/>
  <c r="AD116" i="4"/>
  <c r="AD90" i="4"/>
  <c r="AD86" i="4"/>
  <c r="AD82" i="4"/>
  <c r="AD57" i="4"/>
  <c r="AD53" i="4"/>
  <c r="AD49" i="4"/>
  <c r="AD23" i="4"/>
  <c r="AD19" i="4"/>
  <c r="I20" i="5" s="1"/>
  <c r="AD15" i="4"/>
  <c r="U24" i="5"/>
  <c r="Q24" i="5"/>
  <c r="U20" i="5"/>
  <c r="M20" i="5"/>
  <c r="U16" i="5"/>
  <c r="M16" i="5"/>
  <c r="AD114" i="4"/>
  <c r="AD88" i="4"/>
  <c r="AD84" i="4"/>
  <c r="AD80" i="4"/>
  <c r="AD55" i="4"/>
  <c r="AD51" i="4"/>
  <c r="AD47" i="4"/>
  <c r="X130" i="4"/>
  <c r="V130" i="4"/>
  <c r="F130" i="4"/>
  <c r="I23" i="5"/>
  <c r="I19" i="5"/>
  <c r="I17" i="5"/>
  <c r="I25" i="5"/>
  <c r="I22" i="5"/>
  <c r="I18" i="5"/>
  <c r="I14" i="5"/>
  <c r="M18" i="5" l="1"/>
  <c r="I15" i="5"/>
  <c r="Q20" i="5"/>
  <c r="V26" i="5"/>
  <c r="M24" i="5"/>
  <c r="Q18" i="5"/>
  <c r="R22" i="5"/>
  <c r="AC22" i="5" s="1"/>
  <c r="AC18" i="5"/>
  <c r="Q16" i="5"/>
  <c r="N26" i="5"/>
  <c r="AC14" i="5"/>
  <c r="J24" i="5"/>
  <c r="AC24" i="5" s="1"/>
  <c r="M14" i="5"/>
  <c r="Q14" i="5"/>
  <c r="J16" i="5"/>
  <c r="AC16" i="5" s="1"/>
  <c r="J20" i="5"/>
  <c r="AC20" i="5" s="1"/>
  <c r="I16" i="5"/>
  <c r="I24" i="5"/>
  <c r="I28" i="5" s="1"/>
  <c r="N15" i="5"/>
  <c r="M15" i="5"/>
  <c r="N23" i="5"/>
  <c r="M23" i="5"/>
  <c r="R19" i="5"/>
  <c r="Q19" i="5"/>
  <c r="V15" i="5"/>
  <c r="U15" i="5"/>
  <c r="N17" i="5"/>
  <c r="M17" i="5"/>
  <c r="N25" i="5"/>
  <c r="M25" i="5"/>
  <c r="R21" i="5"/>
  <c r="Q21" i="5"/>
  <c r="V17" i="5"/>
  <c r="U17" i="5"/>
  <c r="V25" i="5"/>
  <c r="U25" i="5"/>
  <c r="V23" i="5"/>
  <c r="U23" i="5"/>
  <c r="N19" i="5"/>
  <c r="M19" i="5"/>
  <c r="R15" i="5"/>
  <c r="Q15" i="5"/>
  <c r="R23" i="5"/>
  <c r="Q23" i="5"/>
  <c r="N21" i="5"/>
  <c r="M21" i="5"/>
  <c r="R17" i="5"/>
  <c r="Q17" i="5"/>
  <c r="R25" i="5"/>
  <c r="Q25" i="5"/>
  <c r="V21" i="5"/>
  <c r="U21" i="5"/>
  <c r="V19" i="5"/>
  <c r="U19" i="5"/>
  <c r="U28" i="5" l="1"/>
  <c r="AC26" i="5"/>
  <c r="Q28" i="5"/>
  <c r="M28" i="5"/>
  <c r="AC21" i="5"/>
  <c r="AC19" i="5"/>
  <c r="AC25" i="5"/>
  <c r="AC17" i="5"/>
  <c r="AC23" i="5"/>
  <c r="AC15" i="5"/>
  <c r="AF28" i="5" l="1"/>
</calcChain>
</file>

<file path=xl/sharedStrings.xml><?xml version="1.0" encoding="utf-8"?>
<sst xmlns="http://schemas.openxmlformats.org/spreadsheetml/2006/main" count="194" uniqueCount="80">
  <si>
    <t>Примечание. Журнал ведётся по каждой стенке печи</t>
  </si>
  <si>
    <t>Подпись</t>
  </si>
  <si>
    <t>Tср</t>
  </si>
  <si>
    <r>
      <t>t</t>
    </r>
    <r>
      <rPr>
        <vertAlign val="subscript"/>
        <sz val="11"/>
        <color indexed="8"/>
        <rFont val="Calibri"/>
        <family val="2"/>
        <charset val="204"/>
      </rPr>
      <t>IV</t>
    </r>
  </si>
  <si>
    <r>
      <t>t</t>
    </r>
    <r>
      <rPr>
        <vertAlign val="subscript"/>
        <sz val="11"/>
        <color indexed="8"/>
        <rFont val="Calibri"/>
        <family val="2"/>
        <charset val="204"/>
      </rPr>
      <t>cp</t>
    </r>
  </si>
  <si>
    <t>Верхний пояс</t>
  </si>
  <si>
    <t>Нижний пояс</t>
  </si>
  <si>
    <t>Пояса и номера точек замера температур</t>
  </si>
  <si>
    <r>
      <t>t</t>
    </r>
    <r>
      <rPr>
        <vertAlign val="subscript"/>
        <sz val="11"/>
        <color indexed="8"/>
        <rFont val="Calibri"/>
        <family val="2"/>
        <charset val="204"/>
      </rPr>
      <t>IV</t>
    </r>
    <r>
      <rPr>
        <sz val="11"/>
        <color theme="1"/>
        <rFont val="Calibri"/>
        <family val="2"/>
        <charset val="204"/>
        <scheme val="minor"/>
      </rPr>
      <t>F</t>
    </r>
    <r>
      <rPr>
        <vertAlign val="subscript"/>
        <sz val="11"/>
        <color indexed="8"/>
        <rFont val="Calibri"/>
        <family val="2"/>
        <charset val="204"/>
      </rPr>
      <t>IV</t>
    </r>
  </si>
  <si>
    <t>Средняя повременная температура по стенке</t>
  </si>
  <si>
    <t>VI</t>
  </si>
  <si>
    <t xml:space="preserve">Нумерация стенки </t>
  </si>
  <si>
    <t>Часы, мин</t>
  </si>
  <si>
    <t>Номер п/п</t>
  </si>
  <si>
    <t xml:space="preserve">Печь </t>
  </si>
  <si>
    <t xml:space="preserve">Организация </t>
  </si>
  <si>
    <t>Приложение 5</t>
  </si>
  <si>
    <r>
      <t>t</t>
    </r>
    <r>
      <rPr>
        <sz val="8"/>
        <color indexed="8"/>
        <rFont val="Calibri"/>
        <family val="2"/>
        <charset val="204"/>
      </rPr>
      <t>III</t>
    </r>
  </si>
  <si>
    <r>
      <t>t</t>
    </r>
    <r>
      <rPr>
        <vertAlign val="subscript"/>
        <sz val="11"/>
        <color indexed="8"/>
        <rFont val="Calibri"/>
        <family val="2"/>
        <charset val="204"/>
      </rPr>
      <t>III</t>
    </r>
    <r>
      <rPr>
        <sz val="11"/>
        <color theme="1"/>
        <rFont val="Calibri"/>
        <family val="2"/>
        <charset val="204"/>
        <scheme val="minor"/>
      </rPr>
      <t>F</t>
    </r>
    <r>
      <rPr>
        <vertAlign val="subscript"/>
        <sz val="11"/>
        <color indexed="8"/>
        <rFont val="Calibri"/>
        <family val="2"/>
        <charset val="204"/>
      </rPr>
      <t>III</t>
    </r>
  </si>
  <si>
    <t>III</t>
  </si>
  <si>
    <t>Лист 4</t>
  </si>
  <si>
    <r>
      <t>t</t>
    </r>
    <r>
      <rPr>
        <sz val="8"/>
        <color indexed="8"/>
        <rFont val="Calibri"/>
        <family val="2"/>
        <charset val="204"/>
      </rPr>
      <t>II</t>
    </r>
  </si>
  <si>
    <r>
      <t>t</t>
    </r>
    <r>
      <rPr>
        <vertAlign val="subscript"/>
        <sz val="11"/>
        <color indexed="8"/>
        <rFont val="Calibri"/>
        <family val="2"/>
        <charset val="204"/>
      </rPr>
      <t>II</t>
    </r>
    <r>
      <rPr>
        <sz val="11"/>
        <color theme="1"/>
        <rFont val="Calibri"/>
        <family val="2"/>
        <charset val="204"/>
        <scheme val="minor"/>
      </rPr>
      <t>F</t>
    </r>
    <r>
      <rPr>
        <vertAlign val="subscript"/>
        <sz val="11"/>
        <color indexed="8"/>
        <rFont val="Calibri"/>
        <family val="2"/>
        <charset val="204"/>
      </rPr>
      <t>II</t>
    </r>
  </si>
  <si>
    <t>II</t>
  </si>
  <si>
    <r>
      <t>t</t>
    </r>
    <r>
      <rPr>
        <vertAlign val="subscript"/>
        <sz val="11"/>
        <color indexed="8"/>
        <rFont val="Calibri"/>
        <family val="2"/>
        <charset val="204"/>
      </rPr>
      <t>I</t>
    </r>
  </si>
  <si>
    <r>
      <t>t</t>
    </r>
    <r>
      <rPr>
        <vertAlign val="subscript"/>
        <sz val="11"/>
        <color indexed="8"/>
        <rFont val="Calibri"/>
        <family val="2"/>
        <charset val="204"/>
      </rPr>
      <t>I</t>
    </r>
    <r>
      <rPr>
        <sz val="11"/>
        <color theme="1"/>
        <rFont val="Calibri"/>
        <family val="2"/>
        <charset val="204"/>
        <scheme val="minor"/>
      </rPr>
      <t>F</t>
    </r>
    <r>
      <rPr>
        <vertAlign val="subscript"/>
        <sz val="11"/>
        <color indexed="8"/>
        <rFont val="Calibri"/>
        <family val="2"/>
        <charset val="204"/>
      </rPr>
      <t>I</t>
    </r>
  </si>
  <si>
    <t>I</t>
  </si>
  <si>
    <t>Лист 3</t>
  </si>
  <si>
    <t>21:50</t>
  </si>
  <si>
    <t>20:50</t>
  </si>
  <si>
    <t>19:50</t>
  </si>
  <si>
    <t>18:50</t>
  </si>
  <si>
    <t>17:50</t>
  </si>
  <si>
    <t>16:50</t>
  </si>
  <si>
    <t>15:50</t>
  </si>
  <si>
    <t>14:50</t>
  </si>
  <si>
    <t>13:50</t>
  </si>
  <si>
    <t>12:50</t>
  </si>
  <si>
    <t>11:50</t>
  </si>
  <si>
    <t>10:50</t>
  </si>
  <si>
    <t>09:50</t>
  </si>
  <si>
    <t>05.01.2009 г.</t>
  </si>
  <si>
    <t>Испытание № 1</t>
  </si>
  <si>
    <t>Журнал наблюдений за температурой на поверхности печи при двух топках в сутки</t>
  </si>
  <si>
    <t>Лист 2</t>
  </si>
  <si>
    <t>Лист 1</t>
  </si>
  <si>
    <t>Тср</t>
  </si>
  <si>
    <r>
      <t>t</t>
    </r>
    <r>
      <rPr>
        <vertAlign val="subscript"/>
        <sz val="11"/>
        <color indexed="8"/>
        <rFont val="Calibri"/>
        <family val="2"/>
        <charset val="204"/>
      </rPr>
      <t>П</t>
    </r>
  </si>
  <si>
    <r>
      <t>∑</t>
    </r>
    <r>
      <rPr>
        <vertAlign val="subscript"/>
        <sz val="11"/>
        <color indexed="8"/>
        <rFont val="Calibri"/>
        <family val="2"/>
        <charset val="204"/>
      </rPr>
      <t>t</t>
    </r>
    <r>
      <rPr>
        <sz val="11"/>
        <color theme="1"/>
        <rFont val="Calibri"/>
        <family val="2"/>
        <charset val="204"/>
        <scheme val="minor"/>
      </rPr>
      <t>F</t>
    </r>
  </si>
  <si>
    <r>
      <t>t</t>
    </r>
    <r>
      <rPr>
        <vertAlign val="subscript"/>
        <sz val="11"/>
        <color indexed="8"/>
        <rFont val="Calibri"/>
        <family val="2"/>
        <charset val="204"/>
      </rPr>
      <t>V</t>
    </r>
    <r>
      <rPr>
        <sz val="11"/>
        <color theme="1"/>
        <rFont val="Calibri"/>
        <family val="2"/>
        <charset val="204"/>
        <scheme val="minor"/>
      </rPr>
      <t>F</t>
    </r>
    <r>
      <rPr>
        <vertAlign val="subscript"/>
        <sz val="11"/>
        <color indexed="8"/>
        <rFont val="Calibri"/>
        <family val="2"/>
        <charset val="204"/>
      </rPr>
      <t>V</t>
    </r>
  </si>
  <si>
    <r>
      <t>t</t>
    </r>
    <r>
      <rPr>
        <vertAlign val="subscript"/>
        <sz val="11"/>
        <color indexed="8"/>
        <rFont val="Calibri"/>
        <family val="2"/>
        <charset val="204"/>
      </rPr>
      <t>V</t>
    </r>
  </si>
  <si>
    <r>
      <t>t</t>
    </r>
    <r>
      <rPr>
        <vertAlign val="subscript"/>
        <sz val="11"/>
        <color indexed="8"/>
        <rFont val="Calibri"/>
        <family val="2"/>
        <charset val="204"/>
      </rPr>
      <t>III</t>
    </r>
  </si>
  <si>
    <r>
      <t>t</t>
    </r>
    <r>
      <rPr>
        <vertAlign val="subscript"/>
        <sz val="11"/>
        <color indexed="8"/>
        <rFont val="Calibri"/>
        <family val="2"/>
        <charset val="204"/>
      </rPr>
      <t>II</t>
    </r>
  </si>
  <si>
    <t>V стенка</t>
  </si>
  <si>
    <t>IV стенка</t>
  </si>
  <si>
    <t>III стенка</t>
  </si>
  <si>
    <t>II стенка</t>
  </si>
  <si>
    <t>I стенка</t>
  </si>
  <si>
    <r>
      <t>Подсчёт t</t>
    </r>
    <r>
      <rPr>
        <vertAlign val="subscript"/>
        <sz val="11"/>
        <color indexed="8"/>
        <rFont val="Calibri"/>
        <family val="2"/>
        <charset val="204"/>
      </rPr>
      <t>П</t>
    </r>
    <r>
      <rPr>
        <sz val="11"/>
        <color theme="1"/>
        <rFont val="Calibri"/>
        <family val="2"/>
        <charset val="204"/>
        <scheme val="minor"/>
      </rPr>
      <t xml:space="preserve"> печи</t>
    </r>
  </si>
  <si>
    <t>Организация</t>
  </si>
  <si>
    <t xml:space="preserve">Вспомогательная таблица </t>
  </si>
  <si>
    <t>Приложение 6</t>
  </si>
  <si>
    <t>Испытание
№ 1
 05.01.2009 г.</t>
  </si>
  <si>
    <r>
      <t>Вспомогательная сводная таблица средних повременных температур по всем стенкам печи и средней
повременной температуры всей печи (t</t>
    </r>
    <r>
      <rPr>
        <b/>
        <vertAlign val="subscript"/>
        <sz val="11"/>
        <color indexed="8"/>
        <rFont val="Calibri"/>
        <family val="2"/>
        <charset val="204"/>
      </rPr>
      <t>П</t>
    </r>
    <r>
      <rPr>
        <b/>
        <sz val="11"/>
        <color theme="1"/>
        <rFont val="Calibri"/>
        <family val="2"/>
        <charset val="204"/>
        <scheme val="minor"/>
      </rPr>
      <t>) при двух топках в сутки</t>
    </r>
  </si>
  <si>
    <t>1a</t>
  </si>
  <si>
    <t>2a</t>
  </si>
  <si>
    <t>13a</t>
  </si>
  <si>
    <t>14a</t>
  </si>
  <si>
    <t>23a</t>
  </si>
  <si>
    <t>24a</t>
  </si>
  <si>
    <t>25a</t>
  </si>
  <si>
    <t>36a</t>
  </si>
  <si>
    <t>37a</t>
  </si>
  <si>
    <t>ОИК ХК (Отопительная с хлебной камерой И.Кузнецова)</t>
  </si>
  <si>
    <t>Tср/общ.</t>
  </si>
  <si>
    <t>S1</t>
  </si>
  <si>
    <t>S2</t>
  </si>
  <si>
    <t>S3</t>
  </si>
  <si>
    <t>S4</t>
  </si>
  <si>
    <t>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</si>
</sst>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h:mm;@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vertAlign val="subscript"/>
      <sz val="11"/>
      <color indexed="8"/>
      <name val="Calibri"/>
      <family val="2"/>
      <charset val="204"/>
    </font>
    <font>
      <b/>
      <sz val="14"/>
      <color theme="1"/>
      <name val="Calibri"/>
      <family val="2"/>
      <charset val="204"/>
      <scheme val="minor"/>
    </font>
    <font>
      <sz val="8"/>
      <color indexed="8"/>
      <name val="Calibri"/>
      <family val="2"/>
      <charset val="204"/>
    </font>
    <font>
      <b/>
      <vertAlign val="subscript"/>
      <sz val="11"/>
      <color indexed="8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164" fontId="0" fillId="0" borderId="1" xfId="0" applyNumberFormat="1" applyBorder="1" applyAlignment="1">
      <alignment vertical="center"/>
    </xf>
    <xf numFmtId="164" fontId="0" fillId="0" borderId="2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164" fontId="0" fillId="0" borderId="6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4" fontId="0" fillId="2" borderId="1" xfId="0" applyNumberFormat="1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164" fontId="0" fillId="3" borderId="6" xfId="0" applyNumberFormat="1" applyFill="1" applyBorder="1" applyAlignment="1">
      <alignment vertical="center"/>
    </xf>
    <xf numFmtId="164" fontId="0" fillId="3" borderId="1" xfId="0" applyNumberFormat="1" applyFill="1" applyBorder="1" applyAlignment="1">
      <alignment vertical="center"/>
    </xf>
    <xf numFmtId="164" fontId="0" fillId="2" borderId="6" xfId="0" applyNumberForma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64" fontId="0" fillId="2" borderId="5" xfId="0" applyNumberFormat="1" applyFill="1" applyBorder="1" applyAlignment="1">
      <alignment horizontal="center" vertical="center"/>
    </xf>
    <xf numFmtId="164" fontId="0" fillId="2" borderId="3" xfId="0" applyNumberFormat="1" applyFill="1" applyBorder="1" applyAlignment="1">
      <alignment horizontal="center" vertical="center"/>
    </xf>
    <xf numFmtId="0" fontId="0" fillId="3" borderId="6" xfId="0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2" borderId="6" xfId="0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164" fontId="0" fillId="0" borderId="2" xfId="0" applyNumberFormat="1" applyBorder="1" applyAlignment="1">
      <alignment vertical="center"/>
    </xf>
    <xf numFmtId="0" fontId="0" fillId="0" borderId="0" xfId="0" applyBorder="1" applyAlignment="1">
      <alignment vertical="center"/>
    </xf>
    <xf numFmtId="2" fontId="0" fillId="4" borderId="12" xfId="0" applyNumberFormat="1" applyFill="1" applyBorder="1" applyAlignment="1">
      <alignment horizontal="left" vertical="center"/>
    </xf>
    <xf numFmtId="164" fontId="0" fillId="2" borderId="13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/>
    </xf>
    <xf numFmtId="0" fontId="0" fillId="0" borderId="6" xfId="0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164" fontId="0" fillId="2" borderId="6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64" fontId="0" fillId="2" borderId="3" xfId="0" applyNumberFormat="1" applyFill="1" applyBorder="1" applyAlignment="1">
      <alignment horizontal="center" vertical="center"/>
    </xf>
    <xf numFmtId="164" fontId="0" fillId="2" borderId="2" xfId="0" applyNumberFormat="1" applyFill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49" fontId="0" fillId="3" borderId="1" xfId="0" applyNumberFormat="1" applyFill="1" applyBorder="1" applyAlignment="1">
      <alignment horizontal="center" vertical="center"/>
    </xf>
    <xf numFmtId="49" fontId="0" fillId="3" borderId="6" xfId="0" applyNumberFormat="1" applyFill="1" applyBorder="1" applyAlignment="1">
      <alignment horizontal="center" vertical="center"/>
    </xf>
    <xf numFmtId="49" fontId="0" fillId="4" borderId="1" xfId="0" applyNumberFormat="1" applyFill="1" applyBorder="1" applyAlignment="1">
      <alignment horizontal="center" vertical="center"/>
    </xf>
    <xf numFmtId="49" fontId="0" fillId="4" borderId="3" xfId="0" applyNumberForma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0" fontId="0" fillId="2" borderId="6" xfId="0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165" fontId="0" fillId="0" borderId="6" xfId="0" applyNumberForma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500" b="1" i="0" u="none" strike="noStrike" kern="1200" cap="all" spc="100" normalizeH="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СРЕДНЯЯ Температура печи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1" i="0" u="none" strike="noStrike" kern="1200" cap="all" spc="100" normalizeH="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5400" cap="rnd">
              <a:solidFill>
                <a:schemeClr val="lt1"/>
              </a:solidFill>
              <a:round/>
            </a:ln>
            <a:effectLst>
              <a:outerShdw dist="25400" dir="2700000" algn="tl" rotWithShape="0">
                <a:schemeClr val="accent1"/>
              </a:outerShdw>
            </a:effectLst>
          </c:spPr>
          <c:marker>
            <c:symbol val="none"/>
          </c:marker>
          <c:dLbls>
            <c:spPr>
              <a:solidFill>
                <a:schemeClr val="accent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accent1">
                          <a:lumMod val="60000"/>
                          <a:lumOff val="4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'Приложение 6'!$D$14:$H$26</c15:sqref>
                  </c15:fullRef>
                </c:ext>
              </c:extLst>
              <c:f>'Приложение 6'!$D$14:$D$26</c:f>
              <c:strCache>
                <c:ptCount val="13"/>
                <c:pt idx="0">
                  <c:v>9:50</c:v>
                </c:pt>
                <c:pt idx="1">
                  <c:v>10:50</c:v>
                </c:pt>
                <c:pt idx="2">
                  <c:v>11:50</c:v>
                </c:pt>
                <c:pt idx="3">
                  <c:v>12:50</c:v>
                </c:pt>
                <c:pt idx="4">
                  <c:v>13:50</c:v>
                </c:pt>
                <c:pt idx="5">
                  <c:v>14:50</c:v>
                </c:pt>
                <c:pt idx="6">
                  <c:v>15:50</c:v>
                </c:pt>
                <c:pt idx="7">
                  <c:v>16:50</c:v>
                </c:pt>
                <c:pt idx="8">
                  <c:v>17:50</c:v>
                </c:pt>
                <c:pt idx="9">
                  <c:v>18:50</c:v>
                </c:pt>
                <c:pt idx="10">
                  <c:v>19:50</c:v>
                </c:pt>
                <c:pt idx="11">
                  <c:v>20:50</c:v>
                </c:pt>
                <c:pt idx="12">
                  <c:v>21:50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'Приложение 6'!$AF$14:$AF$26</c15:sqref>
                  </c15:fullRef>
                </c:ext>
              </c:extLst>
              <c:f>'Приложение 6'!$AF$14:$AF$26</c:f>
              <c:numCache>
                <c:formatCode>0.0</c:formatCode>
                <c:ptCount val="13"/>
                <c:pt idx="0">
                  <c:v>48.562997577016269</c:v>
                </c:pt>
                <c:pt idx="1">
                  <c:v>48.214845102111454</c:v>
                </c:pt>
                <c:pt idx="2">
                  <c:v>48.067237798546209</c:v>
                </c:pt>
                <c:pt idx="3">
                  <c:v>48.650116822429908</c:v>
                </c:pt>
                <c:pt idx="4">
                  <c:v>48.682372793354098</c:v>
                </c:pt>
                <c:pt idx="5">
                  <c:v>50.104447905849774</c:v>
                </c:pt>
                <c:pt idx="6">
                  <c:v>50.310358255451703</c:v>
                </c:pt>
                <c:pt idx="7">
                  <c:v>50.921447732779512</c:v>
                </c:pt>
                <c:pt idx="8">
                  <c:v>51.099039460020769</c:v>
                </c:pt>
                <c:pt idx="9">
                  <c:v>51.264948944271374</c:v>
                </c:pt>
                <c:pt idx="10">
                  <c:v>50.86805555555555</c:v>
                </c:pt>
                <c:pt idx="11">
                  <c:v>50.075177397023189</c:v>
                </c:pt>
                <c:pt idx="12">
                  <c:v>49.566783489096572</c:v>
                </c:pt>
              </c:numCache>
            </c:numRef>
          </c:val>
          <c:smooth val="0"/>
        </c:ser>
        <c:ser>
          <c:idx val="1"/>
          <c:order val="1"/>
          <c:spPr>
            <a:ln w="25400" cap="rnd">
              <a:solidFill>
                <a:schemeClr val="lt1"/>
              </a:solidFill>
              <a:round/>
            </a:ln>
            <a:effectLst>
              <a:outerShdw dist="25400" dir="2700000" algn="tl" rotWithShape="0">
                <a:schemeClr val="accent2"/>
              </a:outerShdw>
            </a:effectLst>
          </c:spPr>
          <c:marker>
            <c:symbol val="circle"/>
            <c:size val="14"/>
            <c:spPr>
              <a:solidFill>
                <a:schemeClr val="accent2"/>
              </a:solidFill>
              <a:ln>
                <a:noFill/>
              </a:ln>
              <a:effectLst/>
            </c:spPr>
          </c:marker>
          <c:dLbls>
            <c:spPr>
              <a:solidFill>
                <a:schemeClr val="accent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accent1">
                          <a:lumMod val="60000"/>
                          <a:lumOff val="4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'Приложение 6'!$D$14:$H$26</c15:sqref>
                  </c15:fullRef>
                </c:ext>
              </c:extLst>
              <c:f>'Приложение 6'!$D$14:$D$26</c:f>
              <c:strCache>
                <c:ptCount val="13"/>
                <c:pt idx="0">
                  <c:v>9:50</c:v>
                </c:pt>
                <c:pt idx="1">
                  <c:v>10:50</c:v>
                </c:pt>
                <c:pt idx="2">
                  <c:v>11:50</c:v>
                </c:pt>
                <c:pt idx="3">
                  <c:v>12:50</c:v>
                </c:pt>
                <c:pt idx="4">
                  <c:v>13:50</c:v>
                </c:pt>
                <c:pt idx="5">
                  <c:v>14:50</c:v>
                </c:pt>
                <c:pt idx="6">
                  <c:v>15:50</c:v>
                </c:pt>
                <c:pt idx="7">
                  <c:v>16:50</c:v>
                </c:pt>
                <c:pt idx="8">
                  <c:v>17:50</c:v>
                </c:pt>
                <c:pt idx="9">
                  <c:v>18:50</c:v>
                </c:pt>
                <c:pt idx="10">
                  <c:v>19:50</c:v>
                </c:pt>
                <c:pt idx="11">
                  <c:v>20:50</c:v>
                </c:pt>
                <c:pt idx="12">
                  <c:v>21:50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'Приложение 6'!$AG$12:$AG$26</c15:sqref>
                  </c15:fullRef>
                </c:ext>
              </c:extLst>
              <c:f>'Приложение 6'!$AG$12:$AG$24</c:f>
            </c:numRef>
          </c:val>
          <c:smooth val="0"/>
        </c:ser>
        <c:ser>
          <c:idx val="2"/>
          <c:order val="2"/>
          <c:spPr>
            <a:ln w="25400" cap="rnd">
              <a:solidFill>
                <a:schemeClr val="lt1"/>
              </a:solidFill>
              <a:round/>
            </a:ln>
            <a:effectLst>
              <a:outerShdw dist="25400" dir="2700000" algn="tl" rotWithShape="0">
                <a:schemeClr val="accent3"/>
              </a:outerShdw>
            </a:effectLst>
          </c:spPr>
          <c:marker>
            <c:symbol val="circle"/>
            <c:size val="14"/>
            <c:spPr>
              <a:solidFill>
                <a:schemeClr val="accent3"/>
              </a:solidFill>
              <a:ln>
                <a:noFill/>
              </a:ln>
              <a:effectLst/>
            </c:spPr>
          </c:marker>
          <c:dLbls>
            <c:spPr>
              <a:solidFill>
                <a:schemeClr val="accent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accent1">
                          <a:lumMod val="60000"/>
                          <a:lumOff val="4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'Приложение 6'!$D$14:$H$26</c15:sqref>
                  </c15:fullRef>
                </c:ext>
              </c:extLst>
              <c:f>'Приложение 6'!$D$14:$D$26</c:f>
              <c:strCache>
                <c:ptCount val="13"/>
                <c:pt idx="0">
                  <c:v>9:50</c:v>
                </c:pt>
                <c:pt idx="1">
                  <c:v>10:50</c:v>
                </c:pt>
                <c:pt idx="2">
                  <c:v>11:50</c:v>
                </c:pt>
                <c:pt idx="3">
                  <c:v>12:50</c:v>
                </c:pt>
                <c:pt idx="4">
                  <c:v>13:50</c:v>
                </c:pt>
                <c:pt idx="5">
                  <c:v>14:50</c:v>
                </c:pt>
                <c:pt idx="6">
                  <c:v>15:50</c:v>
                </c:pt>
                <c:pt idx="7">
                  <c:v>16:50</c:v>
                </c:pt>
                <c:pt idx="8">
                  <c:v>17:50</c:v>
                </c:pt>
                <c:pt idx="9">
                  <c:v>18:50</c:v>
                </c:pt>
                <c:pt idx="10">
                  <c:v>19:50</c:v>
                </c:pt>
                <c:pt idx="11">
                  <c:v>20:50</c:v>
                </c:pt>
                <c:pt idx="12">
                  <c:v>21:50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'Приложение 6'!$AH$12:$AH$26</c15:sqref>
                  </c15:fullRef>
                </c:ext>
              </c:extLst>
              <c:f>'Приложение 6'!$AH$12:$AH$24</c:f>
            </c:numRef>
          </c:val>
          <c:smooth val="0"/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gradFill>
                <a:gsLst>
                  <a:gs pos="0">
                    <a:schemeClr val="lt1"/>
                  </a:gs>
                  <a:gs pos="100000">
                    <a:schemeClr val="lt1">
                      <a:alpha val="0"/>
                    </a:schemeClr>
                  </a:gs>
                </a:gsLst>
                <a:lin ang="5400000" scaled="0"/>
              </a:gradFill>
              <a:round/>
            </a:ln>
            <a:effectLst/>
          </c:spPr>
        </c:dropLines>
        <c:smooth val="0"/>
        <c:axId val="207298592"/>
        <c:axId val="207299152"/>
      </c:lineChart>
      <c:catAx>
        <c:axId val="207298592"/>
        <c:scaling>
          <c:orientation val="minMax"/>
        </c:scaling>
        <c:delete val="0"/>
        <c:axPos val="b"/>
        <c:numFmt formatCode="h:mm;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3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207299152"/>
        <c:crosses val="autoZero"/>
        <c:auto val="1"/>
        <c:lblAlgn val="ctr"/>
        <c:lblOffset val="100"/>
        <c:noMultiLvlLbl val="0"/>
      </c:catAx>
      <c:valAx>
        <c:axId val="207299152"/>
        <c:scaling>
          <c:orientation val="minMax"/>
          <c:min val="20"/>
        </c:scaling>
        <c:delete val="1"/>
        <c:axPos val="l"/>
        <c:numFmt formatCode="0.0" sourceLinked="1"/>
        <c:majorTickMark val="none"/>
        <c:minorTickMark val="none"/>
        <c:tickLblPos val="nextTo"/>
        <c:crossAx val="2072985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accent1"/>
    </a:solidFill>
    <a:ln w="9525" cap="flat" cmpd="sng" algn="ctr">
      <a:solidFill>
        <a:schemeClr val="lt1">
          <a:lumMod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8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defRPr sz="900" kern="1200" spc="3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lt1">
            <a:lumMod val="85000"/>
          </a:schemeClr>
        </a:solidFill>
        <a:round/>
      </a:ln>
    </cs:spPr>
    <cs:defRPr sz="1000" kern="1200"/>
  </cs:chartArea>
  <cs:dataLabel>
    <cs:lnRef idx="0"/>
    <cs:fillRef idx="0">
      <cs:styleClr val="0"/>
    </cs:fillRef>
    <cs:effectRef idx="0"/>
    <cs:fontRef idx="minor">
      <a:schemeClr val="lt1"/>
    </cs:fontRef>
    <cs:spPr>
      <a:solidFill>
        <a:schemeClr val="phClr"/>
      </a:solidFill>
    </cs:spPr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25400" cap="rnd">
        <a:solidFill>
          <a:schemeClr val="lt1"/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1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0">
              <a:schemeClr val="lt1"/>
            </a:gs>
            <a:gs pos="100000">
              <a:schemeClr val="lt1">
                <a:alpha val="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35</xdr:col>
      <xdr:colOff>339090</xdr:colOff>
      <xdr:row>6</xdr:row>
      <xdr:rowOff>148590</xdr:rowOff>
    </xdr:from>
    <xdr:to>
      <xdr:col>43</xdr:col>
      <xdr:colOff>34290</xdr:colOff>
      <xdr:row>21</xdr:row>
      <xdr:rowOff>148590</xdr:rowOff>
    </xdr:to>
    <xdr:graphicFrame macro="">
      <xdr:nvGraphicFramePr>
        <xdr:cNvPr id="3" name="Диаграмма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Work/&#1048;&#1057;&#1055;&#1067;&#1058;&#1040;&#1053;&#1048;&#1071;/2010%20&#1048;&#1089;&#1087;&#1099;&#1090;&#1072;&#1085;&#1080;&#1103;%20&#1087;&#1077;&#1095;&#1077;&#1081;/&#1050;&#1091;&#1079;&#1085;&#1077;&#1094;&#1099;/&#1054;&#1090;&#1095;&#1077;&#1090;/&#1055;&#1088;&#1080;&#1083;&#1086;&#1078;&#1077;&#1085;&#1080;&#110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бщие данные"/>
      <sheetName val="Приложение 2"/>
      <sheetName val="Приложение 3"/>
      <sheetName val="Приложение 4"/>
      <sheetName val="Приложение 5"/>
      <sheetName val="Приложение 6"/>
      <sheetName val="Приложение 7"/>
      <sheetName val="Приложение 8"/>
      <sheetName val="Приложение 9"/>
      <sheetName val="Приложение 10"/>
      <sheetName val="Приложение 5 (2)"/>
      <sheetName val="Приложение 6 (2)"/>
      <sheetName val="Приложение 7 (2)"/>
      <sheetName val="Расчет М"/>
      <sheetName val="Печь план"/>
      <sheetName val="Расчет баланса"/>
      <sheetName val="Лист6"/>
    </sheetNames>
    <sheetDataSet>
      <sheetData sheetId="0">
        <row r="3">
          <cell r="C3" t="str">
            <v>ОИК ХК (Отопительная с хлебной камерой И.Кузнецова)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34"/>
  <sheetViews>
    <sheetView zoomScaleNormal="100" workbookViewId="0">
      <selection activeCell="AJ24" sqref="AJ24"/>
    </sheetView>
  </sheetViews>
  <sheetFormatPr defaultRowHeight="14.4" x14ac:dyDescent="0.3"/>
  <cols>
    <col min="1" max="5" width="3.5546875" customWidth="1"/>
    <col min="6" max="6" width="4.88671875" customWidth="1"/>
    <col min="7" max="7" width="4.5546875" customWidth="1"/>
    <col min="8" max="8" width="4.6640625" customWidth="1"/>
    <col min="9" max="9" width="4.5546875" customWidth="1"/>
    <col min="10" max="11" width="4.33203125" customWidth="1"/>
    <col min="12" max="13" width="3.5546875" customWidth="1"/>
    <col min="14" max="16" width="4.5546875" customWidth="1"/>
    <col min="17" max="17" width="4.44140625" customWidth="1"/>
    <col min="18" max="18" width="4.6640625" customWidth="1"/>
    <col min="19" max="19" width="4.109375" customWidth="1"/>
    <col min="20" max="21" width="3.5546875" customWidth="1"/>
    <col min="22" max="22" width="4.33203125" customWidth="1"/>
    <col min="23" max="24" width="4.44140625" customWidth="1"/>
    <col min="25" max="25" width="4.6640625" customWidth="1"/>
    <col min="26" max="26" width="2.5546875" customWidth="1"/>
    <col min="27" max="27" width="2.33203125" customWidth="1"/>
    <col min="28" max="29" width="3.5546875" customWidth="1"/>
    <col min="30" max="30" width="8.44140625" customWidth="1"/>
    <col min="31" max="32" width="0.44140625" hidden="1" customWidth="1"/>
    <col min="33" max="33" width="0.33203125" hidden="1" customWidth="1"/>
    <col min="34" max="34" width="6" customWidth="1"/>
    <col min="35" max="35" width="0.6640625" customWidth="1"/>
  </cols>
  <sheetData>
    <row r="1" spans="1:35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2" t="s">
        <v>16</v>
      </c>
      <c r="Z1" s="1"/>
      <c r="AA1" s="1"/>
      <c r="AB1" s="1"/>
      <c r="AD1" s="1"/>
      <c r="AE1" s="1"/>
      <c r="AF1" s="1"/>
      <c r="AG1" s="1" t="s">
        <v>45</v>
      </c>
      <c r="AH1" s="1" t="s">
        <v>45</v>
      </c>
      <c r="AI1" s="1"/>
    </row>
    <row r="2" spans="1:35" ht="15" thickBot="1" x14ac:dyDescent="0.35">
      <c r="A2" s="44" t="s">
        <v>43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/>
    </row>
    <row r="3" spans="1:35" ht="15" thickTop="1" x14ac:dyDescent="0.3">
      <c r="A3" s="52" t="s">
        <v>15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 t="s">
        <v>14</v>
      </c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 t="s">
        <v>42</v>
      </c>
      <c r="AE3" s="52"/>
      <c r="AF3" s="52"/>
      <c r="AG3" s="52"/>
      <c r="AH3" s="52"/>
      <c r="AI3" s="52"/>
    </row>
    <row r="4" spans="1:35" x14ac:dyDescent="0.3">
      <c r="A4" s="49"/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 t="s">
        <v>73</v>
      </c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 t="s">
        <v>41</v>
      </c>
      <c r="AE4" s="49"/>
      <c r="AF4" s="49"/>
      <c r="AG4" s="49"/>
      <c r="AH4" s="49"/>
      <c r="AI4" s="49"/>
    </row>
    <row r="5" spans="1:35" x14ac:dyDescent="0.3">
      <c r="A5" s="55" t="s">
        <v>13</v>
      </c>
      <c r="B5" s="55"/>
      <c r="C5" s="41" t="s">
        <v>12</v>
      </c>
      <c r="D5" s="41"/>
      <c r="E5" s="41"/>
      <c r="F5" s="41" t="s">
        <v>11</v>
      </c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6"/>
      <c r="W5" s="61" t="s">
        <v>26</v>
      </c>
      <c r="X5" s="61"/>
      <c r="Y5" s="61"/>
      <c r="Z5" s="61"/>
      <c r="AA5" s="61"/>
      <c r="AB5" s="61"/>
      <c r="AC5" s="61"/>
      <c r="AD5" s="55" t="s">
        <v>9</v>
      </c>
      <c r="AE5" s="55"/>
      <c r="AF5" s="55"/>
      <c r="AG5" s="55"/>
      <c r="AH5" s="41" t="s">
        <v>25</v>
      </c>
      <c r="AI5" s="41"/>
    </row>
    <row r="6" spans="1:35" x14ac:dyDescent="0.3">
      <c r="A6" s="55"/>
      <c r="B6" s="55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51"/>
      <c r="W6" s="61"/>
      <c r="X6" s="61"/>
      <c r="Y6" s="61"/>
      <c r="Z6" s="61"/>
      <c r="AA6" s="61"/>
      <c r="AB6" s="61"/>
      <c r="AC6" s="61"/>
      <c r="AD6" s="55"/>
      <c r="AE6" s="55"/>
      <c r="AF6" s="55"/>
      <c r="AG6" s="55"/>
      <c r="AH6" s="41"/>
      <c r="AI6" s="41"/>
    </row>
    <row r="7" spans="1:35" x14ac:dyDescent="0.3">
      <c r="A7" s="55"/>
      <c r="B7" s="55"/>
      <c r="C7" s="41"/>
      <c r="D7" s="41"/>
      <c r="E7" s="41"/>
      <c r="F7" s="41" t="s">
        <v>7</v>
      </c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  <c r="AC7" s="41"/>
      <c r="AD7" s="55"/>
      <c r="AE7" s="55"/>
      <c r="AF7" s="55"/>
      <c r="AG7" s="55"/>
      <c r="AH7" s="41"/>
      <c r="AI7" s="41"/>
    </row>
    <row r="8" spans="1:35" x14ac:dyDescent="0.3">
      <c r="A8" s="55"/>
      <c r="B8" s="55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55"/>
      <c r="AE8" s="55"/>
      <c r="AF8" s="55"/>
      <c r="AG8" s="55"/>
      <c r="AH8" s="41"/>
      <c r="AI8" s="41"/>
    </row>
    <row r="9" spans="1:35" x14ac:dyDescent="0.3">
      <c r="A9" s="55"/>
      <c r="B9" s="55"/>
      <c r="C9" s="41"/>
      <c r="D9" s="41"/>
      <c r="E9" s="41"/>
      <c r="F9" s="41" t="s">
        <v>6</v>
      </c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 t="s">
        <v>5</v>
      </c>
      <c r="W9" s="41"/>
      <c r="X9" s="41"/>
      <c r="Y9" s="41"/>
      <c r="Z9" s="41"/>
      <c r="AA9" s="41"/>
      <c r="AB9" s="41"/>
      <c r="AC9" s="41"/>
      <c r="AD9" s="55"/>
      <c r="AE9" s="55"/>
      <c r="AF9" s="55"/>
      <c r="AG9" s="55"/>
      <c r="AH9" s="41"/>
      <c r="AI9" s="41"/>
    </row>
    <row r="10" spans="1:35" x14ac:dyDescent="0.3">
      <c r="A10" s="55"/>
      <c r="B10" s="55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55"/>
      <c r="AE10" s="55"/>
      <c r="AF10" s="55"/>
      <c r="AG10" s="55"/>
      <c r="AH10" s="41"/>
      <c r="AI10" s="41"/>
    </row>
    <row r="11" spans="1:35" x14ac:dyDescent="0.3">
      <c r="A11" s="55"/>
      <c r="B11" s="55"/>
      <c r="C11" s="41"/>
      <c r="D11" s="41"/>
      <c r="E11" s="41"/>
      <c r="F11" s="41">
        <v>1</v>
      </c>
      <c r="G11" s="41">
        <v>2</v>
      </c>
      <c r="H11" s="41" t="s">
        <v>64</v>
      </c>
      <c r="I11" s="41" t="s">
        <v>65</v>
      </c>
      <c r="J11" s="41"/>
      <c r="K11" s="41"/>
      <c r="L11" s="41" t="s">
        <v>4</v>
      </c>
      <c r="M11" s="41"/>
      <c r="N11" s="60">
        <v>3</v>
      </c>
      <c r="O11" s="60">
        <v>4</v>
      </c>
      <c r="P11" s="60">
        <v>5</v>
      </c>
      <c r="Q11" s="60">
        <v>6</v>
      </c>
      <c r="R11" s="60">
        <v>7</v>
      </c>
      <c r="S11" s="60">
        <v>8</v>
      </c>
      <c r="T11" s="41" t="s">
        <v>4</v>
      </c>
      <c r="U11" s="41"/>
      <c r="V11" s="41">
        <v>9</v>
      </c>
      <c r="W11" s="41">
        <v>10</v>
      </c>
      <c r="X11" s="41">
        <v>11</v>
      </c>
      <c r="Y11" s="41">
        <v>12</v>
      </c>
      <c r="Z11" s="41"/>
      <c r="AA11" s="41"/>
      <c r="AB11" s="41" t="s">
        <v>4</v>
      </c>
      <c r="AC11" s="41"/>
      <c r="AD11" s="41" t="s">
        <v>24</v>
      </c>
      <c r="AE11" s="41"/>
      <c r="AF11" s="41"/>
      <c r="AG11" s="41"/>
      <c r="AH11" s="41"/>
      <c r="AI11" s="41"/>
    </row>
    <row r="12" spans="1:35" x14ac:dyDescent="0.3">
      <c r="A12" s="55"/>
      <c r="B12" s="55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60"/>
      <c r="O12" s="60"/>
      <c r="P12" s="60"/>
      <c r="Q12" s="60"/>
      <c r="R12" s="60"/>
      <c r="S12" s="60"/>
      <c r="T12" s="41"/>
      <c r="U12" s="41"/>
      <c r="V12" s="41"/>
      <c r="W12" s="41"/>
      <c r="X12" s="41"/>
      <c r="Y12" s="41"/>
      <c r="Z12" s="41"/>
      <c r="AA12" s="41"/>
      <c r="AB12" s="41"/>
      <c r="AC12" s="41"/>
      <c r="AD12" s="41"/>
      <c r="AE12" s="41"/>
      <c r="AF12" s="41"/>
      <c r="AG12" s="41"/>
      <c r="AH12" s="41"/>
      <c r="AI12" s="41"/>
    </row>
    <row r="13" spans="1:35" ht="15" customHeight="1" x14ac:dyDescent="0.3">
      <c r="A13" s="46">
        <v>1</v>
      </c>
      <c r="B13" s="46"/>
      <c r="C13" s="57" t="s">
        <v>40</v>
      </c>
      <c r="D13" s="57"/>
      <c r="E13" s="57"/>
      <c r="F13" s="23">
        <v>39</v>
      </c>
      <c r="G13" s="23">
        <v>43</v>
      </c>
      <c r="H13" s="23">
        <v>52</v>
      </c>
      <c r="I13" s="23">
        <v>62</v>
      </c>
      <c r="J13" s="10"/>
      <c r="K13" s="10"/>
      <c r="L13" s="48">
        <f t="shared" ref="L13:L25" si="0">AVERAGE(F13:I13)</f>
        <v>49</v>
      </c>
      <c r="M13" s="48"/>
      <c r="N13" s="23">
        <v>49</v>
      </c>
      <c r="O13" s="23">
        <v>57</v>
      </c>
      <c r="P13" s="23">
        <v>49</v>
      </c>
      <c r="Q13" s="23"/>
      <c r="R13" s="23"/>
      <c r="S13" s="23"/>
      <c r="T13" s="42">
        <f t="shared" ref="T13:T25" si="1">AVERAGE(N13:S13)</f>
        <v>51.666666666666664</v>
      </c>
      <c r="U13" s="42"/>
      <c r="V13" s="23">
        <v>46.5</v>
      </c>
      <c r="W13" s="23">
        <v>46.5</v>
      </c>
      <c r="X13" s="23">
        <v>44</v>
      </c>
      <c r="Y13" s="23">
        <v>44</v>
      </c>
      <c r="Z13" s="23"/>
      <c r="AA13" s="23"/>
      <c r="AB13" s="53">
        <f t="shared" ref="AB13:AB25" si="2">AVERAGE(V13:Y13)</f>
        <v>45.25</v>
      </c>
      <c r="AC13" s="54"/>
      <c r="AD13" s="25">
        <f t="shared" ref="AD13:AD25" si="3">(L13+T13+AB13)/3</f>
        <v>48.638888888888886</v>
      </c>
      <c r="AE13" s="8"/>
      <c r="AF13" s="8"/>
      <c r="AG13" s="8"/>
      <c r="AH13" s="28">
        <f>AD13*F$29</f>
        <v>94.359444444444435</v>
      </c>
      <c r="AI13" s="18"/>
    </row>
    <row r="14" spans="1:35" ht="15" customHeight="1" x14ac:dyDescent="0.3">
      <c r="A14" s="43">
        <v>2</v>
      </c>
      <c r="B14" s="43"/>
      <c r="C14" s="56" t="s">
        <v>39</v>
      </c>
      <c r="D14" s="62"/>
      <c r="E14" s="62"/>
      <c r="F14" s="24">
        <v>39</v>
      </c>
      <c r="G14" s="24">
        <v>43</v>
      </c>
      <c r="H14" s="24">
        <v>51.5</v>
      </c>
      <c r="I14" s="24">
        <v>64</v>
      </c>
      <c r="J14" s="4"/>
      <c r="K14" s="4"/>
      <c r="L14" s="42">
        <f t="shared" si="0"/>
        <v>49.375</v>
      </c>
      <c r="M14" s="42"/>
      <c r="N14" s="24">
        <v>48.5</v>
      </c>
      <c r="O14" s="24">
        <v>58</v>
      </c>
      <c r="P14" s="24">
        <v>49</v>
      </c>
      <c r="Q14" s="24"/>
      <c r="R14" s="24"/>
      <c r="S14" s="24"/>
      <c r="T14" s="42">
        <f t="shared" si="1"/>
        <v>51.833333333333336</v>
      </c>
      <c r="U14" s="42"/>
      <c r="V14" s="24">
        <v>46</v>
      </c>
      <c r="W14" s="24">
        <v>46</v>
      </c>
      <c r="X14" s="24">
        <v>43</v>
      </c>
      <c r="Y14" s="24">
        <v>42.5</v>
      </c>
      <c r="Z14" s="24"/>
      <c r="AA14" s="24"/>
      <c r="AB14" s="53">
        <f t="shared" si="2"/>
        <v>44.375</v>
      </c>
      <c r="AC14" s="54"/>
      <c r="AD14" s="26">
        <f t="shared" si="3"/>
        <v>48.527777777777779</v>
      </c>
      <c r="AE14" s="6"/>
      <c r="AF14" s="6"/>
      <c r="AG14" s="39"/>
      <c r="AH14" s="28">
        <f t="shared" ref="AH14:AH25" si="4">AD14*F$29</f>
        <v>94.143888888888881</v>
      </c>
      <c r="AI14" s="5"/>
    </row>
    <row r="15" spans="1:35" x14ac:dyDescent="0.3">
      <c r="A15" s="43">
        <v>3</v>
      </c>
      <c r="B15" s="43"/>
      <c r="C15" s="56" t="s">
        <v>38</v>
      </c>
      <c r="D15" s="56"/>
      <c r="E15" s="56"/>
      <c r="F15" s="24">
        <v>38.5</v>
      </c>
      <c r="G15" s="24">
        <v>43.5</v>
      </c>
      <c r="H15" s="24">
        <v>50.5</v>
      </c>
      <c r="I15" s="24">
        <v>68.5</v>
      </c>
      <c r="J15" s="4"/>
      <c r="K15" s="4"/>
      <c r="L15" s="42">
        <f t="shared" si="0"/>
        <v>50.25</v>
      </c>
      <c r="M15" s="42"/>
      <c r="N15" s="24">
        <v>47.5</v>
      </c>
      <c r="O15" s="24">
        <v>62.5</v>
      </c>
      <c r="P15" s="24">
        <v>49</v>
      </c>
      <c r="Q15" s="24"/>
      <c r="R15" s="24"/>
      <c r="S15" s="24"/>
      <c r="T15" s="42">
        <f t="shared" si="1"/>
        <v>53</v>
      </c>
      <c r="U15" s="42"/>
      <c r="V15" s="24">
        <v>46</v>
      </c>
      <c r="W15" s="24">
        <v>46</v>
      </c>
      <c r="X15" s="24">
        <v>42.5</v>
      </c>
      <c r="Y15" s="24">
        <v>42.5</v>
      </c>
      <c r="Z15" s="24"/>
      <c r="AA15" s="24"/>
      <c r="AB15" s="53">
        <f t="shared" si="2"/>
        <v>44.25</v>
      </c>
      <c r="AC15" s="54"/>
      <c r="AD15" s="26">
        <f t="shared" si="3"/>
        <v>49.166666666666664</v>
      </c>
      <c r="AE15" s="6"/>
      <c r="AF15" s="6"/>
      <c r="AG15" s="39"/>
      <c r="AH15" s="28">
        <f t="shared" si="4"/>
        <v>95.383333333333326</v>
      </c>
      <c r="AI15" s="5"/>
    </row>
    <row r="16" spans="1:35" x14ac:dyDescent="0.3">
      <c r="A16" s="43">
        <v>4</v>
      </c>
      <c r="B16" s="43"/>
      <c r="C16" s="56" t="s">
        <v>37</v>
      </c>
      <c r="D16" s="56"/>
      <c r="E16" s="56"/>
      <c r="F16" s="24">
        <v>39</v>
      </c>
      <c r="G16" s="24">
        <v>44.5</v>
      </c>
      <c r="H16" s="24">
        <v>50.5</v>
      </c>
      <c r="I16" s="24">
        <v>70.5</v>
      </c>
      <c r="J16" s="4"/>
      <c r="K16" s="4"/>
      <c r="L16" s="42">
        <f t="shared" si="0"/>
        <v>51.125</v>
      </c>
      <c r="M16" s="42"/>
      <c r="N16" s="24">
        <v>48.5</v>
      </c>
      <c r="O16" s="24">
        <v>61</v>
      </c>
      <c r="P16" s="24">
        <v>48.5</v>
      </c>
      <c r="Q16" s="24"/>
      <c r="R16" s="24"/>
      <c r="S16" s="24"/>
      <c r="T16" s="42">
        <f t="shared" si="1"/>
        <v>52.666666666666664</v>
      </c>
      <c r="U16" s="42"/>
      <c r="V16" s="24">
        <v>46</v>
      </c>
      <c r="W16" s="24">
        <v>46.5</v>
      </c>
      <c r="X16" s="24">
        <v>42</v>
      </c>
      <c r="Y16" s="24">
        <v>42.5</v>
      </c>
      <c r="Z16" s="24"/>
      <c r="AA16" s="24"/>
      <c r="AB16" s="53">
        <f t="shared" si="2"/>
        <v>44.25</v>
      </c>
      <c r="AC16" s="54"/>
      <c r="AD16" s="26">
        <f t="shared" si="3"/>
        <v>49.347222222222221</v>
      </c>
      <c r="AE16" s="6"/>
      <c r="AF16" s="6"/>
      <c r="AG16" s="39"/>
      <c r="AH16" s="28">
        <f t="shared" si="4"/>
        <v>95.733611111111102</v>
      </c>
      <c r="AI16" s="5"/>
    </row>
    <row r="17" spans="1:35" x14ac:dyDescent="0.3">
      <c r="A17" s="43">
        <v>5</v>
      </c>
      <c r="B17" s="43"/>
      <c r="C17" s="56" t="s">
        <v>36</v>
      </c>
      <c r="D17" s="56"/>
      <c r="E17" s="56"/>
      <c r="F17" s="24">
        <v>41.5</v>
      </c>
      <c r="G17" s="24">
        <v>44</v>
      </c>
      <c r="H17" s="24">
        <v>49.5</v>
      </c>
      <c r="I17" s="24">
        <v>72.5</v>
      </c>
      <c r="J17" s="4"/>
      <c r="K17" s="4"/>
      <c r="L17" s="42">
        <f t="shared" si="0"/>
        <v>51.875</v>
      </c>
      <c r="M17" s="42"/>
      <c r="N17" s="24">
        <v>48.5</v>
      </c>
      <c r="O17" s="24">
        <v>59.5</v>
      </c>
      <c r="P17" s="24">
        <v>48.5</v>
      </c>
      <c r="Q17" s="24"/>
      <c r="R17" s="24"/>
      <c r="S17" s="24"/>
      <c r="T17" s="42">
        <f t="shared" si="1"/>
        <v>52.166666666666664</v>
      </c>
      <c r="U17" s="42"/>
      <c r="V17" s="24">
        <v>44.5</v>
      </c>
      <c r="W17" s="24">
        <v>44.5</v>
      </c>
      <c r="X17" s="24">
        <v>40</v>
      </c>
      <c r="Y17" s="24">
        <v>40.5</v>
      </c>
      <c r="Z17" s="24"/>
      <c r="AA17" s="24"/>
      <c r="AB17" s="53">
        <f t="shared" si="2"/>
        <v>42.375</v>
      </c>
      <c r="AC17" s="54"/>
      <c r="AD17" s="26">
        <f t="shared" si="3"/>
        <v>48.80555555555555</v>
      </c>
      <c r="AE17" s="6"/>
      <c r="AF17" s="6"/>
      <c r="AG17" s="39"/>
      <c r="AH17" s="28">
        <f t="shared" si="4"/>
        <v>94.682777777777758</v>
      </c>
      <c r="AI17" s="5"/>
    </row>
    <row r="18" spans="1:35" x14ac:dyDescent="0.3">
      <c r="A18" s="43">
        <v>6</v>
      </c>
      <c r="B18" s="43"/>
      <c r="C18" s="56" t="s">
        <v>35</v>
      </c>
      <c r="D18" s="56"/>
      <c r="E18" s="56"/>
      <c r="F18" s="24">
        <v>43.5</v>
      </c>
      <c r="G18" s="24">
        <v>48.5</v>
      </c>
      <c r="H18" s="24">
        <v>52</v>
      </c>
      <c r="I18" s="24">
        <v>78.5</v>
      </c>
      <c r="J18" s="4"/>
      <c r="K18" s="4"/>
      <c r="L18" s="42">
        <f t="shared" si="0"/>
        <v>55.625</v>
      </c>
      <c r="M18" s="42"/>
      <c r="N18" s="24">
        <v>49</v>
      </c>
      <c r="O18" s="24">
        <v>61.5</v>
      </c>
      <c r="P18" s="24">
        <v>49</v>
      </c>
      <c r="Q18" s="24"/>
      <c r="R18" s="24"/>
      <c r="S18" s="24"/>
      <c r="T18" s="42">
        <f t="shared" si="1"/>
        <v>53.166666666666664</v>
      </c>
      <c r="U18" s="42"/>
      <c r="V18" s="24">
        <v>46</v>
      </c>
      <c r="W18" s="24">
        <v>46</v>
      </c>
      <c r="X18" s="24">
        <v>41</v>
      </c>
      <c r="Y18" s="24">
        <v>41</v>
      </c>
      <c r="Z18" s="24"/>
      <c r="AA18" s="24"/>
      <c r="AB18" s="53">
        <f t="shared" si="2"/>
        <v>43.5</v>
      </c>
      <c r="AC18" s="54"/>
      <c r="AD18" s="26">
        <f t="shared" si="3"/>
        <v>50.763888888888886</v>
      </c>
      <c r="AE18" s="6"/>
      <c r="AF18" s="6"/>
      <c r="AG18" s="39"/>
      <c r="AH18" s="28">
        <f t="shared" si="4"/>
        <v>98.481944444444437</v>
      </c>
      <c r="AI18" s="5"/>
    </row>
    <row r="19" spans="1:35" x14ac:dyDescent="0.3">
      <c r="A19" s="43">
        <v>7</v>
      </c>
      <c r="B19" s="43"/>
      <c r="C19" s="56" t="s">
        <v>34</v>
      </c>
      <c r="D19" s="56"/>
      <c r="E19" s="56"/>
      <c r="F19" s="24">
        <v>43.5</v>
      </c>
      <c r="G19" s="24">
        <v>49.5</v>
      </c>
      <c r="H19" s="24">
        <v>51.5</v>
      </c>
      <c r="I19" s="24">
        <v>76</v>
      </c>
      <c r="J19" s="4"/>
      <c r="K19" s="4"/>
      <c r="L19" s="42">
        <f t="shared" si="0"/>
        <v>55.125</v>
      </c>
      <c r="M19" s="42"/>
      <c r="N19" s="24">
        <v>48.5</v>
      </c>
      <c r="O19" s="24">
        <v>60.5</v>
      </c>
      <c r="P19" s="24">
        <v>48.5</v>
      </c>
      <c r="Q19" s="24"/>
      <c r="R19" s="24"/>
      <c r="S19" s="24"/>
      <c r="T19" s="42">
        <f t="shared" si="1"/>
        <v>52.5</v>
      </c>
      <c r="U19" s="42"/>
      <c r="V19" s="24">
        <v>46</v>
      </c>
      <c r="W19" s="24">
        <v>46</v>
      </c>
      <c r="X19" s="24">
        <v>41</v>
      </c>
      <c r="Y19" s="24">
        <v>41</v>
      </c>
      <c r="Z19" s="24"/>
      <c r="AA19" s="24"/>
      <c r="AB19" s="53">
        <f t="shared" si="2"/>
        <v>43.5</v>
      </c>
      <c r="AC19" s="54"/>
      <c r="AD19" s="26">
        <f t="shared" si="3"/>
        <v>50.375</v>
      </c>
      <c r="AE19" s="6"/>
      <c r="AF19" s="6"/>
      <c r="AG19" s="39"/>
      <c r="AH19" s="28">
        <f t="shared" si="4"/>
        <v>97.727499999999992</v>
      </c>
      <c r="AI19" s="5"/>
    </row>
    <row r="20" spans="1:35" x14ac:dyDescent="0.3">
      <c r="A20" s="43">
        <v>8</v>
      </c>
      <c r="B20" s="43"/>
      <c r="C20" s="56" t="s">
        <v>33</v>
      </c>
      <c r="D20" s="56"/>
      <c r="E20" s="56"/>
      <c r="F20" s="24">
        <v>43</v>
      </c>
      <c r="G20" s="24">
        <v>47.5</v>
      </c>
      <c r="H20" s="24">
        <v>54.5</v>
      </c>
      <c r="I20" s="24">
        <v>75.5</v>
      </c>
      <c r="J20" s="4"/>
      <c r="K20" s="4"/>
      <c r="L20" s="42">
        <f t="shared" si="0"/>
        <v>55.125</v>
      </c>
      <c r="M20" s="42"/>
      <c r="N20" s="24">
        <v>50.5</v>
      </c>
      <c r="O20" s="24">
        <v>61</v>
      </c>
      <c r="P20" s="24">
        <v>51</v>
      </c>
      <c r="Q20" s="24"/>
      <c r="R20" s="24"/>
      <c r="S20" s="24"/>
      <c r="T20" s="42">
        <f t="shared" si="1"/>
        <v>54.166666666666664</v>
      </c>
      <c r="U20" s="42"/>
      <c r="V20" s="24">
        <v>47.5</v>
      </c>
      <c r="W20" s="24">
        <v>47.5</v>
      </c>
      <c r="X20" s="24">
        <v>41.5</v>
      </c>
      <c r="Y20" s="24">
        <v>41</v>
      </c>
      <c r="Z20" s="24"/>
      <c r="AA20" s="24"/>
      <c r="AB20" s="53">
        <f t="shared" si="2"/>
        <v>44.375</v>
      </c>
      <c r="AC20" s="54"/>
      <c r="AD20" s="26">
        <f t="shared" si="3"/>
        <v>51.222222222222221</v>
      </c>
      <c r="AE20" s="6"/>
      <c r="AF20" s="6"/>
      <c r="AG20" s="39"/>
      <c r="AH20" s="28">
        <f t="shared" si="4"/>
        <v>99.371111111111105</v>
      </c>
      <c r="AI20" s="5"/>
    </row>
    <row r="21" spans="1:35" x14ac:dyDescent="0.3">
      <c r="A21" s="43">
        <v>9</v>
      </c>
      <c r="B21" s="43"/>
      <c r="C21" s="56" t="s">
        <v>32</v>
      </c>
      <c r="D21" s="56"/>
      <c r="E21" s="56"/>
      <c r="F21" s="24">
        <v>42.5</v>
      </c>
      <c r="G21" s="24">
        <v>47.5</v>
      </c>
      <c r="H21" s="24">
        <v>54</v>
      </c>
      <c r="I21" s="24">
        <v>74</v>
      </c>
      <c r="J21" s="4"/>
      <c r="K21" s="4"/>
      <c r="L21" s="42">
        <f t="shared" si="0"/>
        <v>54.5</v>
      </c>
      <c r="M21" s="42"/>
      <c r="N21" s="24">
        <v>50.5</v>
      </c>
      <c r="O21" s="24">
        <v>61</v>
      </c>
      <c r="P21" s="24">
        <v>51</v>
      </c>
      <c r="Q21" s="24"/>
      <c r="R21" s="24"/>
      <c r="S21" s="24"/>
      <c r="T21" s="42">
        <f t="shared" si="1"/>
        <v>54.166666666666664</v>
      </c>
      <c r="U21" s="42"/>
      <c r="V21" s="24">
        <v>47.5</v>
      </c>
      <c r="W21" s="24">
        <v>47.5</v>
      </c>
      <c r="X21" s="24">
        <v>41.5</v>
      </c>
      <c r="Y21" s="24">
        <v>41.5</v>
      </c>
      <c r="Z21" s="24"/>
      <c r="AA21" s="24"/>
      <c r="AB21" s="53">
        <f t="shared" si="2"/>
        <v>44.5</v>
      </c>
      <c r="AC21" s="54"/>
      <c r="AD21" s="26">
        <f t="shared" si="3"/>
        <v>51.05555555555555</v>
      </c>
      <c r="AE21" s="6"/>
      <c r="AF21" s="6"/>
      <c r="AG21" s="39"/>
      <c r="AH21" s="28">
        <f t="shared" si="4"/>
        <v>99.047777777777767</v>
      </c>
      <c r="AI21" s="5"/>
    </row>
    <row r="22" spans="1:35" x14ac:dyDescent="0.3">
      <c r="A22" s="43">
        <v>10</v>
      </c>
      <c r="B22" s="43"/>
      <c r="C22" s="56" t="s">
        <v>31</v>
      </c>
      <c r="D22" s="56"/>
      <c r="E22" s="56"/>
      <c r="F22" s="24">
        <v>42</v>
      </c>
      <c r="G22" s="24">
        <v>47.5</v>
      </c>
      <c r="H22" s="24">
        <v>54.5</v>
      </c>
      <c r="I22" s="24">
        <v>73</v>
      </c>
      <c r="J22" s="4"/>
      <c r="K22" s="4"/>
      <c r="L22" s="42">
        <f t="shared" si="0"/>
        <v>54.25</v>
      </c>
      <c r="M22" s="42"/>
      <c r="N22" s="24">
        <v>50.5</v>
      </c>
      <c r="O22" s="24">
        <v>60.5</v>
      </c>
      <c r="P22" s="24">
        <v>51</v>
      </c>
      <c r="Q22" s="24"/>
      <c r="R22" s="24"/>
      <c r="S22" s="24"/>
      <c r="T22" s="42">
        <f t="shared" si="1"/>
        <v>54</v>
      </c>
      <c r="U22" s="42"/>
      <c r="V22" s="24">
        <v>48</v>
      </c>
      <c r="W22" s="24">
        <v>48</v>
      </c>
      <c r="X22" s="24">
        <v>42</v>
      </c>
      <c r="Y22" s="24">
        <v>42</v>
      </c>
      <c r="Z22" s="24"/>
      <c r="AA22" s="24"/>
      <c r="AB22" s="53">
        <f t="shared" si="2"/>
        <v>45</v>
      </c>
      <c r="AC22" s="54"/>
      <c r="AD22" s="26">
        <f t="shared" si="3"/>
        <v>51.083333333333336</v>
      </c>
      <c r="AE22" s="6"/>
      <c r="AF22" s="6"/>
      <c r="AG22" s="39"/>
      <c r="AH22" s="28">
        <f t="shared" si="4"/>
        <v>99.101666666666674</v>
      </c>
      <c r="AI22" s="5"/>
    </row>
    <row r="23" spans="1:35" x14ac:dyDescent="0.3">
      <c r="A23" s="43">
        <v>11</v>
      </c>
      <c r="B23" s="43"/>
      <c r="C23" s="56" t="s">
        <v>30</v>
      </c>
      <c r="D23" s="56"/>
      <c r="E23" s="56"/>
      <c r="F23" s="24">
        <v>41.5</v>
      </c>
      <c r="G23" s="24">
        <v>46.5</v>
      </c>
      <c r="H23" s="24">
        <v>54</v>
      </c>
      <c r="I23" s="24">
        <v>70.5</v>
      </c>
      <c r="J23" s="4"/>
      <c r="K23" s="4"/>
      <c r="L23" s="42">
        <f t="shared" si="0"/>
        <v>53.125</v>
      </c>
      <c r="M23" s="42"/>
      <c r="N23" s="24">
        <v>50.5</v>
      </c>
      <c r="O23" s="24">
        <v>60</v>
      </c>
      <c r="P23" s="24">
        <v>51</v>
      </c>
      <c r="Q23" s="24"/>
      <c r="R23" s="24"/>
      <c r="S23" s="24"/>
      <c r="T23" s="42">
        <f t="shared" si="1"/>
        <v>53.833333333333336</v>
      </c>
      <c r="U23" s="42"/>
      <c r="V23" s="24">
        <v>48</v>
      </c>
      <c r="W23" s="24">
        <v>48</v>
      </c>
      <c r="X23" s="24">
        <v>42</v>
      </c>
      <c r="Y23" s="24">
        <v>42</v>
      </c>
      <c r="Z23" s="24"/>
      <c r="AA23" s="24"/>
      <c r="AB23" s="53">
        <f t="shared" si="2"/>
        <v>45</v>
      </c>
      <c r="AC23" s="54"/>
      <c r="AD23" s="26">
        <f t="shared" si="3"/>
        <v>50.652777777777779</v>
      </c>
      <c r="AE23" s="6"/>
      <c r="AF23" s="6"/>
      <c r="AG23" s="39"/>
      <c r="AH23" s="28">
        <f t="shared" si="4"/>
        <v>98.266388888888883</v>
      </c>
      <c r="AI23" s="5"/>
    </row>
    <row r="24" spans="1:35" x14ac:dyDescent="0.3">
      <c r="A24" s="43">
        <v>12</v>
      </c>
      <c r="B24" s="43"/>
      <c r="C24" s="56" t="s">
        <v>29</v>
      </c>
      <c r="D24" s="56"/>
      <c r="E24" s="56"/>
      <c r="F24" s="24">
        <v>41</v>
      </c>
      <c r="G24" s="24">
        <v>44.5</v>
      </c>
      <c r="H24" s="24">
        <v>53.5</v>
      </c>
      <c r="I24" s="24">
        <v>67</v>
      </c>
      <c r="J24" s="4"/>
      <c r="K24" s="4"/>
      <c r="L24" s="42">
        <f t="shared" si="0"/>
        <v>51.5</v>
      </c>
      <c r="M24" s="42"/>
      <c r="N24" s="24">
        <v>50</v>
      </c>
      <c r="O24" s="24">
        <v>58.5</v>
      </c>
      <c r="P24" s="24">
        <v>50</v>
      </c>
      <c r="Q24" s="24"/>
      <c r="R24" s="24"/>
      <c r="S24" s="24"/>
      <c r="T24" s="42">
        <f t="shared" si="1"/>
        <v>52.833333333333336</v>
      </c>
      <c r="U24" s="42"/>
      <c r="V24" s="24">
        <v>48</v>
      </c>
      <c r="W24" s="24">
        <v>48</v>
      </c>
      <c r="X24" s="24">
        <v>42</v>
      </c>
      <c r="Y24" s="24">
        <v>42</v>
      </c>
      <c r="Z24" s="24"/>
      <c r="AA24" s="24"/>
      <c r="AB24" s="53">
        <f t="shared" si="2"/>
        <v>45</v>
      </c>
      <c r="AC24" s="54"/>
      <c r="AD24" s="26">
        <f t="shared" si="3"/>
        <v>49.777777777777779</v>
      </c>
      <c r="AE24" s="6"/>
      <c r="AF24" s="6"/>
      <c r="AG24" s="39"/>
      <c r="AH24" s="28">
        <f t="shared" si="4"/>
        <v>96.568888888888893</v>
      </c>
      <c r="AI24" s="5"/>
    </row>
    <row r="25" spans="1:35" x14ac:dyDescent="0.3">
      <c r="A25" s="43">
        <v>13</v>
      </c>
      <c r="B25" s="43"/>
      <c r="C25" s="56" t="s">
        <v>28</v>
      </c>
      <c r="D25" s="56"/>
      <c r="E25" s="56"/>
      <c r="F25" s="24">
        <v>40.5</v>
      </c>
      <c r="G25" s="24">
        <v>43</v>
      </c>
      <c r="H25" s="24">
        <v>53</v>
      </c>
      <c r="I25" s="24">
        <v>65</v>
      </c>
      <c r="J25" s="4"/>
      <c r="K25" s="4"/>
      <c r="L25" s="42">
        <f t="shared" si="0"/>
        <v>50.375</v>
      </c>
      <c r="M25" s="42"/>
      <c r="N25" s="24">
        <v>50</v>
      </c>
      <c r="O25" s="24">
        <v>57.5</v>
      </c>
      <c r="P25" s="24">
        <v>49.5</v>
      </c>
      <c r="Q25" s="24"/>
      <c r="R25" s="24"/>
      <c r="S25" s="24"/>
      <c r="T25" s="42">
        <f t="shared" si="1"/>
        <v>52.333333333333336</v>
      </c>
      <c r="U25" s="42"/>
      <c r="V25" s="24">
        <v>47.5</v>
      </c>
      <c r="W25" s="24">
        <v>48</v>
      </c>
      <c r="X25" s="24">
        <v>42</v>
      </c>
      <c r="Y25" s="24">
        <v>42</v>
      </c>
      <c r="Z25" s="24"/>
      <c r="AA25" s="24"/>
      <c r="AB25" s="53">
        <f t="shared" si="2"/>
        <v>44.875</v>
      </c>
      <c r="AC25" s="54"/>
      <c r="AD25" s="26">
        <f t="shared" si="3"/>
        <v>49.19444444444445</v>
      </c>
      <c r="AE25" s="6"/>
      <c r="AF25" s="6"/>
      <c r="AG25" s="6"/>
      <c r="AH25" s="28">
        <f t="shared" si="4"/>
        <v>95.437222222222232</v>
      </c>
      <c r="AI25" s="5"/>
    </row>
    <row r="26" spans="1:35" x14ac:dyDescent="0.3">
      <c r="A26" s="43"/>
      <c r="B26" s="43"/>
      <c r="C26" s="40"/>
      <c r="D26" s="40"/>
      <c r="E26" s="40"/>
      <c r="F26" s="4"/>
      <c r="G26" s="4"/>
      <c r="H26" s="4"/>
      <c r="I26" s="4"/>
      <c r="J26" s="4"/>
      <c r="K26" s="4"/>
      <c r="L26" s="50"/>
      <c r="M26" s="50"/>
      <c r="N26" s="4"/>
      <c r="O26" s="4"/>
      <c r="P26" s="4"/>
      <c r="Q26" s="4"/>
      <c r="R26" s="4"/>
      <c r="S26" s="4"/>
      <c r="T26" s="50"/>
      <c r="U26" s="50"/>
      <c r="V26" s="4"/>
      <c r="W26" s="4"/>
      <c r="X26" s="4"/>
      <c r="Y26" s="4"/>
      <c r="Z26" s="4"/>
      <c r="AA26" s="4"/>
      <c r="AB26" s="50"/>
      <c r="AC26" s="50"/>
      <c r="AD26" s="50"/>
      <c r="AE26" s="50"/>
      <c r="AF26" s="50"/>
      <c r="AG26" s="50"/>
      <c r="AH26" s="50"/>
      <c r="AI26" s="50"/>
    </row>
    <row r="27" spans="1:35" x14ac:dyDescent="0.3">
      <c r="A27" s="43"/>
      <c r="B27" s="43"/>
      <c r="C27" s="40" t="s">
        <v>2</v>
      </c>
      <c r="D27" s="40"/>
      <c r="E27" s="40"/>
      <c r="F27" s="20">
        <f>AVERAGE(F13:I25)</f>
        <v>52.403846153846153</v>
      </c>
      <c r="G27" s="4"/>
      <c r="H27" s="4"/>
      <c r="I27" s="4"/>
      <c r="J27" s="4"/>
      <c r="K27" s="4"/>
      <c r="L27" s="50"/>
      <c r="M27" s="50"/>
      <c r="N27" s="20">
        <f>AVERAGE(N13:S25)</f>
        <v>52.948717948717949</v>
      </c>
      <c r="O27" s="4"/>
      <c r="P27" s="4"/>
      <c r="Q27" s="4"/>
      <c r="R27" s="4"/>
      <c r="S27" s="4"/>
      <c r="T27" s="50"/>
      <c r="U27" s="50"/>
      <c r="V27" s="20">
        <f>AVERAGE(V13:W25)</f>
        <v>46.769230769230766</v>
      </c>
      <c r="W27" s="4"/>
      <c r="X27" s="20">
        <f>AVERAGE(X13:Y25)</f>
        <v>41.884615384615387</v>
      </c>
      <c r="Y27" s="4"/>
      <c r="Z27" s="4"/>
      <c r="AA27" s="4"/>
      <c r="AB27" s="50"/>
      <c r="AC27" s="50"/>
      <c r="AD27" s="50"/>
      <c r="AE27" s="50"/>
      <c r="AF27" s="50"/>
      <c r="AG27" s="50"/>
      <c r="AH27" s="50"/>
      <c r="AI27" s="50"/>
    </row>
    <row r="28" spans="1:35" ht="15" thickBot="1" x14ac:dyDescent="0.35">
      <c r="A28" s="43"/>
      <c r="B28" s="43"/>
      <c r="C28" s="40"/>
      <c r="D28" s="40"/>
      <c r="E28" s="40"/>
      <c r="F28" s="4"/>
      <c r="G28" s="4"/>
      <c r="H28" s="4"/>
      <c r="I28" s="4"/>
      <c r="J28" s="4"/>
      <c r="K28" s="4"/>
      <c r="L28" s="50"/>
      <c r="M28" s="50"/>
      <c r="N28" s="4"/>
      <c r="O28" s="4"/>
      <c r="P28" s="4"/>
      <c r="Q28" s="4"/>
      <c r="R28" s="4"/>
      <c r="S28" s="4"/>
      <c r="T28" s="50"/>
      <c r="U28" s="50"/>
      <c r="V28" s="4"/>
      <c r="W28" s="4"/>
      <c r="X28" s="4"/>
      <c r="Y28" s="4"/>
      <c r="Z28" s="4"/>
      <c r="AA28" s="4"/>
      <c r="AB28" s="50"/>
      <c r="AC28" s="50"/>
      <c r="AD28" s="50"/>
      <c r="AE28" s="50"/>
      <c r="AF28" s="50"/>
      <c r="AG28" s="50"/>
      <c r="AH28" s="50"/>
      <c r="AI28" s="50"/>
    </row>
    <row r="29" spans="1:35" ht="15" thickBot="1" x14ac:dyDescent="0.35">
      <c r="A29" s="43"/>
      <c r="B29" s="43"/>
      <c r="C29" s="58" t="s">
        <v>75</v>
      </c>
      <c r="D29" s="58"/>
      <c r="E29" s="59"/>
      <c r="F29" s="35">
        <v>1.94</v>
      </c>
      <c r="G29" s="33"/>
      <c r="H29" s="4"/>
      <c r="I29" s="4"/>
      <c r="J29" s="4"/>
      <c r="K29" s="4"/>
      <c r="L29" s="50"/>
      <c r="M29" s="50"/>
      <c r="N29" s="4"/>
      <c r="O29" s="4"/>
      <c r="P29" s="4"/>
      <c r="Q29" s="4"/>
      <c r="R29" s="4"/>
      <c r="S29" s="4"/>
      <c r="T29" s="50"/>
      <c r="U29" s="50"/>
      <c r="V29" s="4"/>
      <c r="W29" s="4"/>
      <c r="X29" s="4"/>
      <c r="Y29" s="4"/>
      <c r="Z29" s="4"/>
      <c r="AA29" s="4"/>
      <c r="AB29" s="50"/>
      <c r="AC29" s="50"/>
      <c r="AD29" s="50"/>
      <c r="AE29" s="50"/>
      <c r="AF29" s="50"/>
      <c r="AG29" s="50"/>
      <c r="AH29" s="50"/>
      <c r="AI29" s="50"/>
    </row>
    <row r="30" spans="1:35" x14ac:dyDescent="0.3">
      <c r="A30" s="43"/>
      <c r="B30" s="43"/>
      <c r="C30" s="40"/>
      <c r="D30" s="40"/>
      <c r="E30" s="40"/>
      <c r="F30" s="4"/>
      <c r="G30" s="4"/>
      <c r="H30" s="4"/>
      <c r="I30" s="4"/>
      <c r="J30" s="4"/>
      <c r="K30" s="4"/>
      <c r="L30" s="50"/>
      <c r="M30" s="50"/>
      <c r="N30" s="4"/>
      <c r="O30" s="4"/>
      <c r="P30" s="4"/>
      <c r="Q30" s="4"/>
      <c r="R30" s="4"/>
      <c r="S30" s="4"/>
      <c r="T30" s="50"/>
      <c r="U30" s="50"/>
      <c r="V30" s="4"/>
      <c r="W30" s="4"/>
      <c r="X30" s="4"/>
      <c r="Y30" s="4"/>
      <c r="Z30" s="4"/>
      <c r="AA30" s="4"/>
      <c r="AB30" s="50"/>
      <c r="AC30" s="50"/>
      <c r="AD30" s="50"/>
      <c r="AE30" s="50"/>
      <c r="AF30" s="50"/>
      <c r="AG30" s="50"/>
      <c r="AH30" s="50"/>
      <c r="AI30" s="50"/>
    </row>
    <row r="31" spans="1:35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</row>
    <row r="32" spans="1:35" x14ac:dyDescent="0.3">
      <c r="A32" s="1"/>
      <c r="B32" s="1"/>
      <c r="C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2" t="s">
        <v>1</v>
      </c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</row>
    <row r="33" spans="1:35" x14ac:dyDescent="0.3">
      <c r="A33" s="1"/>
      <c r="B33" s="1"/>
      <c r="C33" s="1"/>
      <c r="D33" s="1" t="s">
        <v>0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</row>
    <row r="34" spans="1:35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2" t="s">
        <v>16</v>
      </c>
      <c r="Z34" s="1"/>
      <c r="AA34" s="1"/>
      <c r="AB34" s="1"/>
      <c r="AD34" s="1"/>
      <c r="AE34" s="1"/>
      <c r="AF34" s="1"/>
      <c r="AG34" s="1" t="s">
        <v>44</v>
      </c>
      <c r="AH34" s="1"/>
      <c r="AI34" s="1"/>
    </row>
    <row r="35" spans="1:35" ht="15" thickBot="1" x14ac:dyDescent="0.35">
      <c r="A35" s="44" t="s">
        <v>43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4"/>
      <c r="AB35" s="44"/>
      <c r="AC35" s="44"/>
      <c r="AD35" s="44"/>
      <c r="AE35" s="44"/>
      <c r="AF35" s="44"/>
      <c r="AG35" s="44"/>
      <c r="AH35" s="44"/>
      <c r="AI35" s="44"/>
    </row>
    <row r="36" spans="1:35" ht="15" thickTop="1" x14ac:dyDescent="0.3">
      <c r="A36" s="52" t="s">
        <v>15</v>
      </c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 t="s">
        <v>14</v>
      </c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 t="s">
        <v>42</v>
      </c>
      <c r="AE36" s="52"/>
      <c r="AF36" s="52"/>
      <c r="AG36" s="52"/>
      <c r="AH36" s="52"/>
      <c r="AI36" s="52"/>
    </row>
    <row r="37" spans="1:35" x14ac:dyDescent="0.3">
      <c r="A37" s="49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 t="s">
        <v>73</v>
      </c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 t="s">
        <v>41</v>
      </c>
      <c r="AE37" s="49"/>
      <c r="AF37" s="49"/>
      <c r="AG37" s="49"/>
      <c r="AH37" s="49"/>
      <c r="AI37" s="49"/>
    </row>
    <row r="38" spans="1:35" ht="15" customHeight="1" x14ac:dyDescent="0.3">
      <c r="A38" s="55" t="s">
        <v>13</v>
      </c>
      <c r="B38" s="55"/>
      <c r="C38" s="41" t="s">
        <v>12</v>
      </c>
      <c r="D38" s="41"/>
      <c r="E38" s="41"/>
      <c r="F38" s="41" t="s">
        <v>11</v>
      </c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6"/>
      <c r="W38" s="61" t="s">
        <v>23</v>
      </c>
      <c r="X38" s="61"/>
      <c r="Y38" s="61"/>
      <c r="Z38" s="61"/>
      <c r="AA38" s="61"/>
      <c r="AB38" s="61"/>
      <c r="AC38" s="61"/>
      <c r="AD38" s="55" t="s">
        <v>9</v>
      </c>
      <c r="AE38" s="55"/>
      <c r="AF38" s="55"/>
      <c r="AG38" s="55"/>
      <c r="AH38" s="41" t="s">
        <v>22</v>
      </c>
      <c r="AI38" s="41"/>
    </row>
    <row r="39" spans="1:35" x14ac:dyDescent="0.3">
      <c r="A39" s="55"/>
      <c r="B39" s="55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51"/>
      <c r="W39" s="61"/>
      <c r="X39" s="61"/>
      <c r="Y39" s="61"/>
      <c r="Z39" s="61"/>
      <c r="AA39" s="61"/>
      <c r="AB39" s="61"/>
      <c r="AC39" s="61"/>
      <c r="AD39" s="55"/>
      <c r="AE39" s="55"/>
      <c r="AF39" s="55"/>
      <c r="AG39" s="55"/>
      <c r="AH39" s="41"/>
      <c r="AI39" s="41"/>
    </row>
    <row r="40" spans="1:35" x14ac:dyDescent="0.3">
      <c r="A40" s="55"/>
      <c r="B40" s="55"/>
      <c r="C40" s="41"/>
      <c r="D40" s="41"/>
      <c r="E40" s="41"/>
      <c r="F40" s="41" t="s">
        <v>7</v>
      </c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  <c r="AA40" s="41"/>
      <c r="AB40" s="41"/>
      <c r="AC40" s="41"/>
      <c r="AD40" s="55"/>
      <c r="AE40" s="55"/>
      <c r="AF40" s="55"/>
      <c r="AG40" s="55"/>
      <c r="AH40" s="41"/>
      <c r="AI40" s="41"/>
    </row>
    <row r="41" spans="1:35" x14ac:dyDescent="0.3">
      <c r="A41" s="55"/>
      <c r="B41" s="55"/>
      <c r="C41" s="41"/>
      <c r="D41" s="41"/>
      <c r="E41" s="41"/>
      <c r="F41" s="41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41"/>
      <c r="AD41" s="55"/>
      <c r="AE41" s="55"/>
      <c r="AF41" s="55"/>
      <c r="AG41" s="55"/>
      <c r="AH41" s="41"/>
      <c r="AI41" s="41"/>
    </row>
    <row r="42" spans="1:35" x14ac:dyDescent="0.3">
      <c r="A42" s="55"/>
      <c r="B42" s="55"/>
      <c r="C42" s="41"/>
      <c r="D42" s="41"/>
      <c r="E42" s="41"/>
      <c r="F42" s="41" t="s">
        <v>6</v>
      </c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 t="s">
        <v>5</v>
      </c>
      <c r="W42" s="41"/>
      <c r="X42" s="41"/>
      <c r="Y42" s="41"/>
      <c r="Z42" s="41"/>
      <c r="AA42" s="41"/>
      <c r="AB42" s="41"/>
      <c r="AC42" s="41"/>
      <c r="AD42" s="55"/>
      <c r="AE42" s="55"/>
      <c r="AF42" s="55"/>
      <c r="AG42" s="55"/>
      <c r="AH42" s="41"/>
      <c r="AI42" s="41"/>
    </row>
    <row r="43" spans="1:35" x14ac:dyDescent="0.3">
      <c r="A43" s="55"/>
      <c r="B43" s="55"/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55"/>
      <c r="AE43" s="55"/>
      <c r="AF43" s="55"/>
      <c r="AG43" s="55"/>
      <c r="AH43" s="41"/>
      <c r="AI43" s="41"/>
    </row>
    <row r="44" spans="1:35" ht="15" customHeight="1" x14ac:dyDescent="0.3">
      <c r="A44" s="55"/>
      <c r="B44" s="55"/>
      <c r="C44" s="41"/>
      <c r="D44" s="41"/>
      <c r="E44" s="41"/>
      <c r="F44" s="41">
        <v>13</v>
      </c>
      <c r="G44" s="41">
        <v>14</v>
      </c>
      <c r="H44" s="41" t="s">
        <v>66</v>
      </c>
      <c r="I44" s="41" t="s">
        <v>67</v>
      </c>
      <c r="J44" s="41"/>
      <c r="K44" s="41"/>
      <c r="L44" s="41" t="s">
        <v>4</v>
      </c>
      <c r="M44" s="41"/>
      <c r="N44" s="41">
        <v>15</v>
      </c>
      <c r="O44" s="41">
        <v>16</v>
      </c>
      <c r="P44" s="41">
        <v>17</v>
      </c>
      <c r="Q44" s="41">
        <v>18</v>
      </c>
      <c r="R44" s="41"/>
      <c r="S44" s="41"/>
      <c r="T44" s="41" t="s">
        <v>4</v>
      </c>
      <c r="U44" s="41"/>
      <c r="V44" s="41">
        <v>19</v>
      </c>
      <c r="W44" s="41">
        <v>20</v>
      </c>
      <c r="X44" s="41">
        <v>21</v>
      </c>
      <c r="Y44" s="41">
        <v>22</v>
      </c>
      <c r="Z44" s="41"/>
      <c r="AA44" s="41"/>
      <c r="AB44" s="41" t="s">
        <v>4</v>
      </c>
      <c r="AC44" s="41"/>
      <c r="AD44" s="41" t="s">
        <v>21</v>
      </c>
      <c r="AE44" s="41"/>
      <c r="AF44" s="41"/>
      <c r="AG44" s="41"/>
      <c r="AH44" s="41"/>
      <c r="AI44" s="41"/>
    </row>
    <row r="45" spans="1:35" x14ac:dyDescent="0.3">
      <c r="A45" s="55"/>
      <c r="B45" s="55"/>
      <c r="C45" s="41"/>
      <c r="D45" s="41"/>
      <c r="E45" s="41"/>
      <c r="F45" s="41"/>
      <c r="G45" s="41"/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  <c r="AE45" s="41"/>
      <c r="AF45" s="41"/>
      <c r="AG45" s="41"/>
      <c r="AH45" s="41"/>
      <c r="AI45" s="41"/>
    </row>
    <row r="46" spans="1:35" x14ac:dyDescent="0.3">
      <c r="A46" s="46">
        <v>1</v>
      </c>
      <c r="B46" s="46"/>
      <c r="C46" s="57" t="s">
        <v>40</v>
      </c>
      <c r="D46" s="57"/>
      <c r="E46" s="57"/>
      <c r="F46" s="23">
        <v>38</v>
      </c>
      <c r="G46" s="23">
        <v>43.5</v>
      </c>
      <c r="H46" s="23">
        <v>49.5</v>
      </c>
      <c r="I46" s="23">
        <v>56.5</v>
      </c>
      <c r="J46" s="9"/>
      <c r="K46" s="9"/>
      <c r="L46" s="48">
        <f t="shared" ref="L46:L58" si="5">(F46+G46+H46+I46)/4</f>
        <v>46.875</v>
      </c>
      <c r="M46" s="48"/>
      <c r="N46" s="23">
        <v>50.5</v>
      </c>
      <c r="O46" s="23">
        <v>55.5</v>
      </c>
      <c r="P46" s="23"/>
      <c r="Q46" s="29"/>
      <c r="R46" s="29"/>
      <c r="S46" s="29"/>
      <c r="T46" s="48">
        <f t="shared" ref="T46:T58" si="6">(N46+O46)/2</f>
        <v>53</v>
      </c>
      <c r="U46" s="48"/>
      <c r="V46" s="23">
        <v>46</v>
      </c>
      <c r="W46" s="23">
        <v>51.5</v>
      </c>
      <c r="X46" s="23">
        <v>44</v>
      </c>
      <c r="Y46" s="23">
        <v>44</v>
      </c>
      <c r="Z46" s="29"/>
      <c r="AA46" s="29"/>
      <c r="AB46" s="48">
        <f t="shared" ref="AB46:AB58" si="7">(V46+W46+X46+Y46)/4</f>
        <v>46.375</v>
      </c>
      <c r="AC46" s="48"/>
      <c r="AD46" s="25">
        <f t="shared" ref="AD46:AD58" si="8">(L46+T46+AB46)/3</f>
        <v>48.75</v>
      </c>
      <c r="AE46" s="25"/>
      <c r="AF46" s="25"/>
      <c r="AG46" s="25"/>
      <c r="AH46" s="27">
        <f>AD46*F$62</f>
        <v>61.912500000000001</v>
      </c>
      <c r="AI46" s="7"/>
    </row>
    <row r="47" spans="1:35" x14ac:dyDescent="0.3">
      <c r="A47" s="43">
        <v>2</v>
      </c>
      <c r="B47" s="43"/>
      <c r="C47" s="56" t="s">
        <v>39</v>
      </c>
      <c r="D47" s="62"/>
      <c r="E47" s="62"/>
      <c r="F47" s="24">
        <v>37.5</v>
      </c>
      <c r="G47" s="24">
        <v>43</v>
      </c>
      <c r="H47" s="24">
        <v>49</v>
      </c>
      <c r="I47" s="24">
        <v>55.5</v>
      </c>
      <c r="J47" s="3"/>
      <c r="K47" s="3"/>
      <c r="L47" s="42">
        <f t="shared" si="5"/>
        <v>46.25</v>
      </c>
      <c r="M47" s="42"/>
      <c r="N47" s="24">
        <v>50</v>
      </c>
      <c r="O47" s="24">
        <v>55</v>
      </c>
      <c r="P47" s="24"/>
      <c r="Q47" s="30"/>
      <c r="R47" s="30"/>
      <c r="S47" s="30"/>
      <c r="T47" s="42">
        <f t="shared" si="6"/>
        <v>52.5</v>
      </c>
      <c r="U47" s="42"/>
      <c r="V47" s="24">
        <v>46.5</v>
      </c>
      <c r="W47" s="24">
        <v>51</v>
      </c>
      <c r="X47" s="24">
        <v>43.5</v>
      </c>
      <c r="Y47" s="24">
        <v>43.5</v>
      </c>
      <c r="Z47" s="30"/>
      <c r="AA47" s="30"/>
      <c r="AB47" s="42">
        <f t="shared" si="7"/>
        <v>46.125</v>
      </c>
      <c r="AC47" s="42"/>
      <c r="AD47" s="26">
        <f t="shared" si="8"/>
        <v>48.291666666666664</v>
      </c>
      <c r="AE47" s="26"/>
      <c r="AF47" s="26"/>
      <c r="AG47" s="28"/>
      <c r="AH47" s="28">
        <f t="shared" ref="AH47:AH58" si="9">AD47*F$62</f>
        <v>61.330416666666665</v>
      </c>
      <c r="AI47" s="5"/>
    </row>
    <row r="48" spans="1:35" x14ac:dyDescent="0.3">
      <c r="A48" s="43">
        <v>3</v>
      </c>
      <c r="B48" s="43"/>
      <c r="C48" s="56" t="s">
        <v>38</v>
      </c>
      <c r="D48" s="56"/>
      <c r="E48" s="56"/>
      <c r="F48" s="24">
        <v>37.5</v>
      </c>
      <c r="G48" s="24">
        <v>42</v>
      </c>
      <c r="H48" s="24">
        <v>48.5</v>
      </c>
      <c r="I48" s="24">
        <v>55</v>
      </c>
      <c r="J48" s="3"/>
      <c r="K48" s="3"/>
      <c r="L48" s="42">
        <f t="shared" si="5"/>
        <v>45.75</v>
      </c>
      <c r="M48" s="42"/>
      <c r="N48" s="24">
        <v>50</v>
      </c>
      <c r="O48" s="24">
        <v>54.5</v>
      </c>
      <c r="P48" s="24"/>
      <c r="Q48" s="30"/>
      <c r="R48" s="30"/>
      <c r="S48" s="30"/>
      <c r="T48" s="42">
        <f t="shared" si="6"/>
        <v>52.25</v>
      </c>
      <c r="U48" s="42"/>
      <c r="V48" s="24">
        <v>47</v>
      </c>
      <c r="W48" s="24">
        <v>51</v>
      </c>
      <c r="X48" s="24">
        <v>43</v>
      </c>
      <c r="Y48" s="24">
        <v>43</v>
      </c>
      <c r="Z48" s="30"/>
      <c r="AA48" s="30"/>
      <c r="AB48" s="42">
        <f t="shared" si="7"/>
        <v>46</v>
      </c>
      <c r="AC48" s="42"/>
      <c r="AD48" s="26">
        <f t="shared" si="8"/>
        <v>48</v>
      </c>
      <c r="AE48" s="26"/>
      <c r="AF48" s="26"/>
      <c r="AG48" s="28"/>
      <c r="AH48" s="28">
        <f t="shared" si="9"/>
        <v>60.96</v>
      </c>
      <c r="AI48" s="5"/>
    </row>
    <row r="49" spans="1:35" x14ac:dyDescent="0.3">
      <c r="A49" s="43">
        <v>4</v>
      </c>
      <c r="B49" s="43"/>
      <c r="C49" s="56" t="s">
        <v>37</v>
      </c>
      <c r="D49" s="56"/>
      <c r="E49" s="56"/>
      <c r="F49" s="24">
        <v>38</v>
      </c>
      <c r="G49" s="24">
        <v>43</v>
      </c>
      <c r="H49" s="24">
        <v>48</v>
      </c>
      <c r="I49" s="24">
        <v>56</v>
      </c>
      <c r="J49" s="3"/>
      <c r="K49" s="3"/>
      <c r="L49" s="42">
        <f t="shared" si="5"/>
        <v>46.25</v>
      </c>
      <c r="M49" s="42"/>
      <c r="N49" s="24">
        <v>50</v>
      </c>
      <c r="O49" s="24">
        <v>55.5</v>
      </c>
      <c r="P49" s="24"/>
      <c r="Q49" s="30"/>
      <c r="R49" s="30"/>
      <c r="S49" s="30"/>
      <c r="T49" s="42">
        <f t="shared" si="6"/>
        <v>52.75</v>
      </c>
      <c r="U49" s="42"/>
      <c r="V49" s="24">
        <v>46.5</v>
      </c>
      <c r="W49" s="24">
        <v>51.5</v>
      </c>
      <c r="X49" s="24">
        <v>42.5</v>
      </c>
      <c r="Y49" s="24">
        <v>43</v>
      </c>
      <c r="Z49" s="30"/>
      <c r="AA49" s="30"/>
      <c r="AB49" s="42">
        <f t="shared" si="7"/>
        <v>45.875</v>
      </c>
      <c r="AC49" s="42"/>
      <c r="AD49" s="26">
        <f t="shared" si="8"/>
        <v>48.291666666666664</v>
      </c>
      <c r="AE49" s="26"/>
      <c r="AF49" s="26"/>
      <c r="AG49" s="28"/>
      <c r="AH49" s="28">
        <f t="shared" si="9"/>
        <v>61.330416666666665</v>
      </c>
      <c r="AI49" s="5"/>
    </row>
    <row r="50" spans="1:35" x14ac:dyDescent="0.3">
      <c r="A50" s="43">
        <v>5</v>
      </c>
      <c r="B50" s="43"/>
      <c r="C50" s="56" t="s">
        <v>36</v>
      </c>
      <c r="D50" s="56"/>
      <c r="E50" s="56"/>
      <c r="F50" s="24">
        <v>38.5</v>
      </c>
      <c r="G50" s="24">
        <v>43</v>
      </c>
      <c r="H50" s="24">
        <v>47.5</v>
      </c>
      <c r="I50" s="24">
        <v>55.5</v>
      </c>
      <c r="J50" s="3"/>
      <c r="K50" s="3"/>
      <c r="L50" s="42">
        <f t="shared" si="5"/>
        <v>46.125</v>
      </c>
      <c r="M50" s="42"/>
      <c r="N50" s="24">
        <v>49.5</v>
      </c>
      <c r="O50" s="24">
        <v>55</v>
      </c>
      <c r="P50" s="24"/>
      <c r="Q50" s="30"/>
      <c r="R50" s="30"/>
      <c r="S50" s="30"/>
      <c r="T50" s="42">
        <f t="shared" si="6"/>
        <v>52.25</v>
      </c>
      <c r="U50" s="42"/>
      <c r="V50" s="24">
        <v>46</v>
      </c>
      <c r="W50" s="24">
        <v>50.5</v>
      </c>
      <c r="X50" s="24">
        <v>42</v>
      </c>
      <c r="Y50" s="24">
        <v>42.5</v>
      </c>
      <c r="Z50" s="30"/>
      <c r="AA50" s="30"/>
      <c r="AB50" s="42">
        <f t="shared" si="7"/>
        <v>45.25</v>
      </c>
      <c r="AC50" s="42"/>
      <c r="AD50" s="26">
        <f t="shared" si="8"/>
        <v>47.875</v>
      </c>
      <c r="AE50" s="26"/>
      <c r="AF50" s="26"/>
      <c r="AG50" s="28"/>
      <c r="AH50" s="28">
        <f t="shared" si="9"/>
        <v>60.801250000000003</v>
      </c>
      <c r="AI50" s="5"/>
    </row>
    <row r="51" spans="1:35" x14ac:dyDescent="0.3">
      <c r="A51" s="43">
        <v>6</v>
      </c>
      <c r="B51" s="43"/>
      <c r="C51" s="56" t="s">
        <v>35</v>
      </c>
      <c r="D51" s="56"/>
      <c r="E51" s="56"/>
      <c r="F51" s="24">
        <v>39</v>
      </c>
      <c r="G51" s="24">
        <v>45.5</v>
      </c>
      <c r="H51" s="24">
        <v>49.5</v>
      </c>
      <c r="I51" s="24">
        <v>59.5</v>
      </c>
      <c r="J51" s="3"/>
      <c r="K51" s="3"/>
      <c r="L51" s="42">
        <f t="shared" si="5"/>
        <v>48.375</v>
      </c>
      <c r="M51" s="42"/>
      <c r="N51" s="24">
        <v>51</v>
      </c>
      <c r="O51" s="24">
        <v>57</v>
      </c>
      <c r="P51" s="24"/>
      <c r="Q51" s="30"/>
      <c r="R51" s="30"/>
      <c r="S51" s="30"/>
      <c r="T51" s="42">
        <f t="shared" si="6"/>
        <v>54</v>
      </c>
      <c r="U51" s="42"/>
      <c r="V51" s="24">
        <v>47</v>
      </c>
      <c r="W51" s="24">
        <v>52</v>
      </c>
      <c r="X51" s="24">
        <v>40</v>
      </c>
      <c r="Y51" s="24">
        <v>40.5</v>
      </c>
      <c r="Z51" s="30"/>
      <c r="AA51" s="30"/>
      <c r="AB51" s="42">
        <f t="shared" si="7"/>
        <v>44.875</v>
      </c>
      <c r="AC51" s="42"/>
      <c r="AD51" s="26">
        <f t="shared" si="8"/>
        <v>49.083333333333336</v>
      </c>
      <c r="AE51" s="26"/>
      <c r="AF51" s="26"/>
      <c r="AG51" s="28"/>
      <c r="AH51" s="28">
        <f t="shared" si="9"/>
        <v>62.335833333333341</v>
      </c>
      <c r="AI51" s="5"/>
    </row>
    <row r="52" spans="1:35" x14ac:dyDescent="0.3">
      <c r="A52" s="43">
        <v>7</v>
      </c>
      <c r="B52" s="43"/>
      <c r="C52" s="56" t="s">
        <v>34</v>
      </c>
      <c r="D52" s="56"/>
      <c r="E52" s="56"/>
      <c r="F52" s="24">
        <v>40.5</v>
      </c>
      <c r="G52" s="24">
        <v>46.5</v>
      </c>
      <c r="H52" s="24">
        <v>50.5</v>
      </c>
      <c r="I52" s="24">
        <v>61.5</v>
      </c>
      <c r="J52" s="3"/>
      <c r="K52" s="3"/>
      <c r="L52" s="42">
        <f t="shared" si="5"/>
        <v>49.75</v>
      </c>
      <c r="M52" s="42"/>
      <c r="N52" s="24">
        <v>51</v>
      </c>
      <c r="O52" s="24">
        <v>59</v>
      </c>
      <c r="P52" s="24"/>
      <c r="Q52" s="30"/>
      <c r="R52" s="30"/>
      <c r="S52" s="30"/>
      <c r="T52" s="42">
        <f t="shared" si="6"/>
        <v>55</v>
      </c>
      <c r="U52" s="42"/>
      <c r="V52" s="24">
        <v>47.5</v>
      </c>
      <c r="W52" s="24">
        <v>53</v>
      </c>
      <c r="X52" s="24">
        <v>41</v>
      </c>
      <c r="Y52" s="24">
        <v>41</v>
      </c>
      <c r="Z52" s="30"/>
      <c r="AA52" s="30"/>
      <c r="AB52" s="42">
        <f t="shared" si="7"/>
        <v>45.625</v>
      </c>
      <c r="AC52" s="42"/>
      <c r="AD52" s="26">
        <f t="shared" si="8"/>
        <v>50.125</v>
      </c>
      <c r="AE52" s="26"/>
      <c r="AF52" s="26"/>
      <c r="AG52" s="28"/>
      <c r="AH52" s="28">
        <f t="shared" si="9"/>
        <v>63.658749999999998</v>
      </c>
      <c r="AI52" s="5"/>
    </row>
    <row r="53" spans="1:35" x14ac:dyDescent="0.3">
      <c r="A53" s="43">
        <v>8</v>
      </c>
      <c r="B53" s="43"/>
      <c r="C53" s="56" t="s">
        <v>33</v>
      </c>
      <c r="D53" s="56"/>
      <c r="E53" s="56"/>
      <c r="F53" s="24">
        <v>40</v>
      </c>
      <c r="G53" s="24">
        <v>46</v>
      </c>
      <c r="H53" s="24">
        <v>51.5</v>
      </c>
      <c r="I53" s="24">
        <v>61</v>
      </c>
      <c r="J53" s="3"/>
      <c r="K53" s="3"/>
      <c r="L53" s="42">
        <f t="shared" si="5"/>
        <v>49.625</v>
      </c>
      <c r="M53" s="42"/>
      <c r="N53" s="24">
        <v>52</v>
      </c>
      <c r="O53" s="24">
        <v>59.5</v>
      </c>
      <c r="P53" s="24"/>
      <c r="Q53" s="30"/>
      <c r="R53" s="30"/>
      <c r="S53" s="30"/>
      <c r="T53" s="42">
        <f t="shared" si="6"/>
        <v>55.75</v>
      </c>
      <c r="U53" s="42"/>
      <c r="V53" s="24">
        <v>48</v>
      </c>
      <c r="W53" s="24">
        <v>53.5</v>
      </c>
      <c r="X53" s="24">
        <v>41.5</v>
      </c>
      <c r="Y53" s="24">
        <v>41</v>
      </c>
      <c r="Z53" s="30"/>
      <c r="AA53" s="30"/>
      <c r="AB53" s="42">
        <f t="shared" si="7"/>
        <v>46</v>
      </c>
      <c r="AC53" s="42"/>
      <c r="AD53" s="26">
        <f t="shared" si="8"/>
        <v>50.458333333333336</v>
      </c>
      <c r="AE53" s="26"/>
      <c r="AF53" s="26"/>
      <c r="AG53" s="28"/>
      <c r="AH53" s="28">
        <f t="shared" si="9"/>
        <v>64.082083333333344</v>
      </c>
      <c r="AI53" s="5"/>
    </row>
    <row r="54" spans="1:35" x14ac:dyDescent="0.3">
      <c r="A54" s="43">
        <v>9</v>
      </c>
      <c r="B54" s="43"/>
      <c r="C54" s="56" t="s">
        <v>32</v>
      </c>
      <c r="D54" s="56"/>
      <c r="E54" s="56"/>
      <c r="F54" s="24">
        <v>41</v>
      </c>
      <c r="G54" s="24">
        <v>46</v>
      </c>
      <c r="H54" s="24">
        <v>52</v>
      </c>
      <c r="I54" s="24">
        <v>61</v>
      </c>
      <c r="J54" s="3"/>
      <c r="K54" s="3"/>
      <c r="L54" s="42">
        <f t="shared" si="5"/>
        <v>50</v>
      </c>
      <c r="M54" s="42"/>
      <c r="N54" s="24">
        <v>52.5</v>
      </c>
      <c r="O54" s="24">
        <v>59.5</v>
      </c>
      <c r="P54" s="24"/>
      <c r="Q54" s="30"/>
      <c r="R54" s="30"/>
      <c r="S54" s="30"/>
      <c r="T54" s="42">
        <f t="shared" si="6"/>
        <v>56</v>
      </c>
      <c r="U54" s="42"/>
      <c r="V54" s="24">
        <v>48.5</v>
      </c>
      <c r="W54" s="24">
        <v>53.5</v>
      </c>
      <c r="X54" s="24">
        <v>41.5</v>
      </c>
      <c r="Y54" s="24">
        <v>42</v>
      </c>
      <c r="Z54" s="30"/>
      <c r="AA54" s="30"/>
      <c r="AB54" s="42">
        <f t="shared" si="7"/>
        <v>46.375</v>
      </c>
      <c r="AC54" s="42"/>
      <c r="AD54" s="26">
        <f t="shared" si="8"/>
        <v>50.791666666666664</v>
      </c>
      <c r="AE54" s="26"/>
      <c r="AF54" s="26"/>
      <c r="AG54" s="28"/>
      <c r="AH54" s="28">
        <f t="shared" si="9"/>
        <v>64.505416666666662</v>
      </c>
      <c r="AI54" s="5"/>
    </row>
    <row r="55" spans="1:35" x14ac:dyDescent="0.3">
      <c r="A55" s="43">
        <v>10</v>
      </c>
      <c r="B55" s="43"/>
      <c r="C55" s="56" t="s">
        <v>31</v>
      </c>
      <c r="D55" s="56"/>
      <c r="E55" s="56"/>
      <c r="F55" s="24">
        <v>41.5</v>
      </c>
      <c r="G55" s="24">
        <v>46.5</v>
      </c>
      <c r="H55" s="24">
        <v>52.5</v>
      </c>
      <c r="I55" s="24">
        <v>61</v>
      </c>
      <c r="J55" s="3"/>
      <c r="K55" s="3"/>
      <c r="L55" s="42">
        <f t="shared" si="5"/>
        <v>50.375</v>
      </c>
      <c r="M55" s="42"/>
      <c r="N55" s="24">
        <v>53</v>
      </c>
      <c r="O55" s="24">
        <v>59.5</v>
      </c>
      <c r="P55" s="24"/>
      <c r="Q55" s="30"/>
      <c r="R55" s="30"/>
      <c r="S55" s="30"/>
      <c r="T55" s="42">
        <f t="shared" si="6"/>
        <v>56.25</v>
      </c>
      <c r="U55" s="42"/>
      <c r="V55" s="24">
        <v>49</v>
      </c>
      <c r="W55" s="24">
        <v>53.5</v>
      </c>
      <c r="X55" s="24">
        <v>42</v>
      </c>
      <c r="Y55" s="24">
        <v>42</v>
      </c>
      <c r="Z55" s="30"/>
      <c r="AA55" s="30"/>
      <c r="AB55" s="42">
        <f t="shared" si="7"/>
        <v>46.625</v>
      </c>
      <c r="AC55" s="42"/>
      <c r="AD55" s="26">
        <f t="shared" si="8"/>
        <v>51.083333333333336</v>
      </c>
      <c r="AE55" s="26"/>
      <c r="AF55" s="26"/>
      <c r="AG55" s="28"/>
      <c r="AH55" s="28">
        <f t="shared" si="9"/>
        <v>64.875833333333333</v>
      </c>
      <c r="AI55" s="5"/>
    </row>
    <row r="56" spans="1:35" x14ac:dyDescent="0.3">
      <c r="A56" s="43">
        <v>11</v>
      </c>
      <c r="B56" s="43"/>
      <c r="C56" s="56" t="s">
        <v>30</v>
      </c>
      <c r="D56" s="56"/>
      <c r="E56" s="56"/>
      <c r="F56" s="24">
        <v>41</v>
      </c>
      <c r="G56" s="24">
        <v>46.5</v>
      </c>
      <c r="H56" s="24">
        <v>52.5</v>
      </c>
      <c r="I56" s="24">
        <v>60.5</v>
      </c>
      <c r="J56" s="3"/>
      <c r="K56" s="3"/>
      <c r="L56" s="42">
        <f t="shared" si="5"/>
        <v>50.125</v>
      </c>
      <c r="M56" s="42"/>
      <c r="N56" s="24">
        <v>52.5</v>
      </c>
      <c r="O56" s="24">
        <v>59</v>
      </c>
      <c r="P56" s="24"/>
      <c r="Q56" s="30"/>
      <c r="R56" s="30"/>
      <c r="S56" s="30"/>
      <c r="T56" s="42">
        <f t="shared" si="6"/>
        <v>55.75</v>
      </c>
      <c r="U56" s="42"/>
      <c r="V56" s="24">
        <v>49</v>
      </c>
      <c r="W56" s="24">
        <v>53</v>
      </c>
      <c r="X56" s="24">
        <v>42</v>
      </c>
      <c r="Y56" s="24">
        <v>42</v>
      </c>
      <c r="Z56" s="30"/>
      <c r="AA56" s="30"/>
      <c r="AB56" s="42">
        <f t="shared" si="7"/>
        <v>46.5</v>
      </c>
      <c r="AC56" s="42"/>
      <c r="AD56" s="26">
        <f t="shared" si="8"/>
        <v>50.791666666666664</v>
      </c>
      <c r="AE56" s="26"/>
      <c r="AF56" s="26"/>
      <c r="AG56" s="28"/>
      <c r="AH56" s="28">
        <f t="shared" si="9"/>
        <v>64.505416666666662</v>
      </c>
      <c r="AI56" s="5"/>
    </row>
    <row r="57" spans="1:35" x14ac:dyDescent="0.3">
      <c r="A57" s="43">
        <v>12</v>
      </c>
      <c r="B57" s="43"/>
      <c r="C57" s="56" t="s">
        <v>29</v>
      </c>
      <c r="D57" s="56"/>
      <c r="E57" s="56"/>
      <c r="F57" s="24">
        <v>40.5</v>
      </c>
      <c r="G57" s="24">
        <v>45.5</v>
      </c>
      <c r="H57" s="24">
        <v>51</v>
      </c>
      <c r="I57" s="24">
        <v>59</v>
      </c>
      <c r="J57" s="3"/>
      <c r="K57" s="3"/>
      <c r="L57" s="42">
        <f t="shared" si="5"/>
        <v>49</v>
      </c>
      <c r="M57" s="42"/>
      <c r="N57" s="24">
        <v>52</v>
      </c>
      <c r="O57" s="24">
        <v>58</v>
      </c>
      <c r="P57" s="24"/>
      <c r="Q57" s="30"/>
      <c r="R57" s="30"/>
      <c r="S57" s="30"/>
      <c r="T57" s="42">
        <f t="shared" si="6"/>
        <v>55</v>
      </c>
      <c r="U57" s="42"/>
      <c r="V57" s="24">
        <v>48.5</v>
      </c>
      <c r="W57" s="24">
        <v>52.5</v>
      </c>
      <c r="X57" s="24">
        <v>42</v>
      </c>
      <c r="Y57" s="24">
        <v>42</v>
      </c>
      <c r="Z57" s="30"/>
      <c r="AA57" s="30"/>
      <c r="AB57" s="42">
        <f t="shared" si="7"/>
        <v>46.25</v>
      </c>
      <c r="AC57" s="42"/>
      <c r="AD57" s="26">
        <f t="shared" si="8"/>
        <v>50.083333333333336</v>
      </c>
      <c r="AE57" s="26"/>
      <c r="AF57" s="26"/>
      <c r="AG57" s="28"/>
      <c r="AH57" s="28">
        <f t="shared" si="9"/>
        <v>63.605833333333337</v>
      </c>
      <c r="AI57" s="5"/>
    </row>
    <row r="58" spans="1:35" x14ac:dyDescent="0.3">
      <c r="A58" s="43">
        <v>13</v>
      </c>
      <c r="B58" s="43"/>
      <c r="C58" s="56" t="s">
        <v>28</v>
      </c>
      <c r="D58" s="56"/>
      <c r="E58" s="56"/>
      <c r="F58" s="24">
        <v>39.5</v>
      </c>
      <c r="G58" s="24">
        <v>44.5</v>
      </c>
      <c r="H58" s="24">
        <v>51.5</v>
      </c>
      <c r="I58" s="24">
        <v>58.5</v>
      </c>
      <c r="J58" s="3"/>
      <c r="K58" s="3"/>
      <c r="L58" s="42">
        <f t="shared" si="5"/>
        <v>48.5</v>
      </c>
      <c r="M58" s="42"/>
      <c r="N58" s="24">
        <v>51</v>
      </c>
      <c r="O58" s="24">
        <v>56.5</v>
      </c>
      <c r="P58" s="24"/>
      <c r="Q58" s="30"/>
      <c r="R58" s="30"/>
      <c r="S58" s="30"/>
      <c r="T58" s="42">
        <f t="shared" si="6"/>
        <v>53.75</v>
      </c>
      <c r="U58" s="42"/>
      <c r="V58" s="24">
        <v>48</v>
      </c>
      <c r="W58" s="24">
        <v>52</v>
      </c>
      <c r="X58" s="24">
        <v>42</v>
      </c>
      <c r="Y58" s="24">
        <v>42</v>
      </c>
      <c r="Z58" s="30"/>
      <c r="AA58" s="30"/>
      <c r="AB58" s="42">
        <f t="shared" si="7"/>
        <v>46</v>
      </c>
      <c r="AC58" s="42"/>
      <c r="AD58" s="26">
        <f t="shared" si="8"/>
        <v>49.416666666666664</v>
      </c>
      <c r="AE58" s="26"/>
      <c r="AF58" s="26"/>
      <c r="AG58" s="26"/>
      <c r="AH58" s="28">
        <f t="shared" si="9"/>
        <v>62.759166666666665</v>
      </c>
      <c r="AI58" s="5"/>
    </row>
    <row r="59" spans="1:35" x14ac:dyDescent="0.3">
      <c r="A59" s="43"/>
      <c r="B59" s="43"/>
      <c r="C59" s="43"/>
      <c r="D59" s="43"/>
      <c r="E59" s="43"/>
      <c r="F59" s="3"/>
      <c r="G59" s="3"/>
      <c r="H59" s="3"/>
      <c r="I59" s="3"/>
      <c r="J59" s="3"/>
      <c r="K59" s="3"/>
      <c r="L59" s="43"/>
      <c r="M59" s="43"/>
      <c r="N59" s="4"/>
      <c r="O59" s="4"/>
      <c r="P59" s="4"/>
      <c r="Q59" s="3"/>
      <c r="R59" s="3"/>
      <c r="S59" s="3"/>
      <c r="T59" s="43"/>
      <c r="U59" s="43"/>
      <c r="V59" s="3"/>
      <c r="W59" s="3"/>
      <c r="X59" s="3"/>
      <c r="Y59" s="3"/>
      <c r="Z59" s="3"/>
      <c r="AA59" s="3"/>
      <c r="AB59" s="43"/>
      <c r="AC59" s="43"/>
      <c r="AD59" s="43"/>
      <c r="AE59" s="43"/>
      <c r="AF59" s="43"/>
      <c r="AG59" s="43"/>
      <c r="AH59" s="43"/>
      <c r="AI59" s="43"/>
    </row>
    <row r="60" spans="1:35" x14ac:dyDescent="0.3">
      <c r="A60" s="43"/>
      <c r="B60" s="43"/>
      <c r="C60" s="40" t="s">
        <v>2</v>
      </c>
      <c r="D60" s="40"/>
      <c r="E60" s="40"/>
      <c r="F60" s="20">
        <f>AVERAGE(F46:I58)</f>
        <v>48.230769230769234</v>
      </c>
      <c r="G60" s="4"/>
      <c r="H60" s="4"/>
      <c r="I60" s="4"/>
      <c r="J60" s="4"/>
      <c r="K60" s="4"/>
      <c r="L60" s="50"/>
      <c r="M60" s="50"/>
      <c r="N60" s="20">
        <f>AVERAGE(N46:Q58)</f>
        <v>54.17307692307692</v>
      </c>
      <c r="O60" s="4"/>
      <c r="P60" s="4"/>
      <c r="Q60" s="4"/>
      <c r="R60" s="4"/>
      <c r="S60" s="4"/>
      <c r="T60" s="50"/>
      <c r="U60" s="50"/>
      <c r="V60" s="20">
        <f>AVERAGE(V46:W58)</f>
        <v>49.846153846153847</v>
      </c>
      <c r="W60" s="4"/>
      <c r="X60" s="20">
        <f>AVERAGE(X46:Y58)</f>
        <v>42.134615384615387</v>
      </c>
      <c r="Y60" s="3"/>
      <c r="Z60" s="3"/>
      <c r="AA60" s="3"/>
      <c r="AB60" s="43"/>
      <c r="AC60" s="43"/>
      <c r="AD60" s="43"/>
      <c r="AE60" s="43"/>
      <c r="AF60" s="43"/>
      <c r="AG60" s="43"/>
      <c r="AH60" s="43"/>
      <c r="AI60" s="43"/>
    </row>
    <row r="61" spans="1:35" ht="15" thickBot="1" x14ac:dyDescent="0.35">
      <c r="A61" s="43"/>
      <c r="B61" s="43"/>
      <c r="C61" s="43"/>
      <c r="D61" s="43"/>
      <c r="E61" s="43"/>
      <c r="F61" s="3"/>
      <c r="G61" s="3"/>
      <c r="H61" s="3"/>
      <c r="I61" s="3"/>
      <c r="J61" s="3"/>
      <c r="K61" s="3"/>
      <c r="L61" s="43"/>
      <c r="M61" s="43"/>
      <c r="N61" s="3"/>
      <c r="O61" s="3"/>
      <c r="P61" s="3"/>
      <c r="Q61" s="3"/>
      <c r="R61" s="3"/>
      <c r="S61" s="3"/>
      <c r="T61" s="43"/>
      <c r="U61" s="43"/>
      <c r="V61" s="3"/>
      <c r="W61" s="3"/>
      <c r="X61" s="3"/>
      <c r="Y61" s="3"/>
      <c r="Z61" s="3"/>
      <c r="AA61" s="3"/>
      <c r="AB61" s="43"/>
      <c r="AC61" s="43"/>
      <c r="AD61" s="43"/>
      <c r="AE61" s="43"/>
      <c r="AF61" s="43"/>
      <c r="AG61" s="43"/>
      <c r="AH61" s="43"/>
      <c r="AI61" s="43"/>
    </row>
    <row r="62" spans="1:35" ht="15" thickBot="1" x14ac:dyDescent="0.35">
      <c r="A62" s="43"/>
      <c r="B62" s="43"/>
      <c r="C62" s="58" t="s">
        <v>76</v>
      </c>
      <c r="D62" s="58"/>
      <c r="E62" s="59"/>
      <c r="F62" s="35">
        <v>1.27</v>
      </c>
      <c r="G62" s="32"/>
      <c r="H62" s="3"/>
      <c r="I62" s="3"/>
      <c r="J62" s="3"/>
      <c r="K62" s="3"/>
      <c r="L62" s="43"/>
      <c r="M62" s="43"/>
      <c r="N62" s="3"/>
      <c r="O62" s="3"/>
      <c r="P62" s="3"/>
      <c r="Q62" s="3"/>
      <c r="R62" s="3"/>
      <c r="S62" s="3"/>
      <c r="T62" s="43"/>
      <c r="U62" s="43"/>
      <c r="V62" s="3"/>
      <c r="W62" s="3"/>
      <c r="X62" s="3"/>
      <c r="Y62" s="3"/>
      <c r="Z62" s="3"/>
      <c r="AA62" s="3"/>
      <c r="AB62" s="43"/>
      <c r="AC62" s="43"/>
      <c r="AD62" s="43"/>
      <c r="AE62" s="43"/>
      <c r="AF62" s="43"/>
      <c r="AG62" s="43"/>
      <c r="AH62" s="43"/>
      <c r="AI62" s="43"/>
    </row>
    <row r="63" spans="1:35" x14ac:dyDescent="0.3">
      <c r="A63" s="43"/>
      <c r="B63" s="43"/>
      <c r="C63" s="43"/>
      <c r="D63" s="43"/>
      <c r="E63" s="63"/>
      <c r="F63" s="34"/>
      <c r="G63" s="32"/>
      <c r="H63" s="3"/>
      <c r="I63" s="3"/>
      <c r="J63" s="3"/>
      <c r="K63" s="3"/>
      <c r="L63" s="43"/>
      <c r="M63" s="43"/>
      <c r="N63" s="3"/>
      <c r="O63" s="3"/>
      <c r="P63" s="3"/>
      <c r="Q63" s="3"/>
      <c r="R63" s="3"/>
      <c r="S63" s="3"/>
      <c r="T63" s="43"/>
      <c r="U63" s="43"/>
      <c r="V63" s="3"/>
      <c r="W63" s="3"/>
      <c r="X63" s="3"/>
      <c r="Y63" s="3"/>
      <c r="Z63" s="3"/>
      <c r="AA63" s="3"/>
      <c r="AB63" s="43"/>
      <c r="AC63" s="43"/>
      <c r="AD63" s="43"/>
      <c r="AE63" s="43"/>
      <c r="AF63" s="43"/>
      <c r="AG63" s="43"/>
      <c r="AH63" s="43"/>
      <c r="AI63" s="43"/>
    </row>
    <row r="64" spans="1:35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</row>
    <row r="65" spans="1:35" x14ac:dyDescent="0.3">
      <c r="A65" s="1"/>
      <c r="B65" s="1"/>
      <c r="C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2" t="s">
        <v>1</v>
      </c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</row>
    <row r="66" spans="1:35" x14ac:dyDescent="0.3">
      <c r="A66" s="1"/>
      <c r="B66" s="1"/>
      <c r="C66" s="1"/>
      <c r="D66" s="1" t="s">
        <v>0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</row>
    <row r="67" spans="1:35" ht="1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2" t="s">
        <v>16</v>
      </c>
      <c r="Z67" s="1"/>
      <c r="AA67" s="1"/>
      <c r="AB67" s="1"/>
      <c r="AD67" s="1"/>
      <c r="AE67" s="1"/>
      <c r="AF67" s="1"/>
      <c r="AG67" s="1" t="s">
        <v>27</v>
      </c>
      <c r="AH67" s="1" t="s">
        <v>44</v>
      </c>
      <c r="AI67" s="1"/>
    </row>
    <row r="68" spans="1:35" ht="15" customHeight="1" thickBot="1" x14ac:dyDescent="0.35">
      <c r="A68" s="44" t="s">
        <v>43</v>
      </c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45"/>
      <c r="AE68" s="45"/>
      <c r="AF68" s="45"/>
      <c r="AG68" s="45"/>
      <c r="AH68" s="45"/>
      <c r="AI68" s="1"/>
    </row>
    <row r="69" spans="1:35" ht="15" thickTop="1" x14ac:dyDescent="0.3">
      <c r="A69" s="52" t="s">
        <v>15</v>
      </c>
      <c r="B69" s="52"/>
      <c r="C69" s="52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 t="s">
        <v>14</v>
      </c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2" t="s">
        <v>42</v>
      </c>
      <c r="AE69" s="52"/>
      <c r="AF69" s="52"/>
      <c r="AG69" s="52"/>
      <c r="AH69" s="52"/>
      <c r="AI69" s="52"/>
    </row>
    <row r="70" spans="1:35" x14ac:dyDescent="0.3">
      <c r="A70" s="49"/>
      <c r="B70" s="49"/>
      <c r="C70" s="49"/>
      <c r="D70" s="49"/>
      <c r="E70" s="49"/>
      <c r="F70" s="49"/>
      <c r="G70" s="49"/>
      <c r="H70" s="49"/>
      <c r="I70" s="49"/>
      <c r="J70" s="49"/>
      <c r="K70" s="49"/>
      <c r="L70" s="49"/>
      <c r="M70" s="49"/>
      <c r="N70" s="49" t="s">
        <v>73</v>
      </c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  <c r="AA70" s="49"/>
      <c r="AB70" s="49"/>
      <c r="AC70" s="49"/>
      <c r="AD70" s="49" t="s">
        <v>41</v>
      </c>
      <c r="AE70" s="49"/>
      <c r="AF70" s="49"/>
      <c r="AG70" s="49"/>
      <c r="AH70" s="49"/>
      <c r="AI70" s="49"/>
    </row>
    <row r="71" spans="1:35" x14ac:dyDescent="0.3">
      <c r="A71" s="55" t="s">
        <v>13</v>
      </c>
      <c r="B71" s="55"/>
      <c r="C71" s="41" t="s">
        <v>12</v>
      </c>
      <c r="D71" s="41"/>
      <c r="E71" s="41"/>
      <c r="F71" s="41" t="s">
        <v>11</v>
      </c>
      <c r="G71" s="41"/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6"/>
      <c r="W71" s="61" t="s">
        <v>19</v>
      </c>
      <c r="X71" s="61"/>
      <c r="Y71" s="61"/>
      <c r="Z71" s="61"/>
      <c r="AA71" s="61"/>
      <c r="AB71" s="61"/>
      <c r="AC71" s="61"/>
      <c r="AD71" s="55" t="s">
        <v>9</v>
      </c>
      <c r="AE71" s="55"/>
      <c r="AF71" s="55"/>
      <c r="AG71" s="55"/>
      <c r="AH71" s="41" t="s">
        <v>18</v>
      </c>
      <c r="AI71" s="41"/>
    </row>
    <row r="72" spans="1:35" ht="15" customHeight="1" x14ac:dyDescent="0.3">
      <c r="A72" s="55"/>
      <c r="B72" s="55"/>
      <c r="C72" s="41"/>
      <c r="D72" s="41"/>
      <c r="E72" s="41"/>
      <c r="F72" s="41"/>
      <c r="G72" s="41"/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51"/>
      <c r="W72" s="61"/>
      <c r="X72" s="61"/>
      <c r="Y72" s="61"/>
      <c r="Z72" s="61"/>
      <c r="AA72" s="61"/>
      <c r="AB72" s="61"/>
      <c r="AC72" s="61"/>
      <c r="AD72" s="55"/>
      <c r="AE72" s="55"/>
      <c r="AF72" s="55"/>
      <c r="AG72" s="55"/>
      <c r="AH72" s="41"/>
      <c r="AI72" s="41"/>
    </row>
    <row r="73" spans="1:35" x14ac:dyDescent="0.3">
      <c r="A73" s="55"/>
      <c r="B73" s="55"/>
      <c r="C73" s="41"/>
      <c r="D73" s="41"/>
      <c r="E73" s="41"/>
      <c r="F73" s="41" t="s">
        <v>7</v>
      </c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  <c r="AA73" s="41"/>
      <c r="AB73" s="41"/>
      <c r="AC73" s="41"/>
      <c r="AD73" s="55"/>
      <c r="AE73" s="55"/>
      <c r="AF73" s="55"/>
      <c r="AG73" s="55"/>
      <c r="AH73" s="41"/>
      <c r="AI73" s="41"/>
    </row>
    <row r="74" spans="1:35" x14ac:dyDescent="0.3">
      <c r="A74" s="55"/>
      <c r="B74" s="55"/>
      <c r="C74" s="41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  <c r="AA74" s="41"/>
      <c r="AB74" s="41"/>
      <c r="AC74" s="41"/>
      <c r="AD74" s="55"/>
      <c r="AE74" s="55"/>
      <c r="AF74" s="55"/>
      <c r="AG74" s="55"/>
      <c r="AH74" s="41"/>
      <c r="AI74" s="41"/>
    </row>
    <row r="75" spans="1:35" x14ac:dyDescent="0.3">
      <c r="A75" s="55"/>
      <c r="B75" s="55"/>
      <c r="C75" s="41"/>
      <c r="D75" s="41"/>
      <c r="E75" s="41"/>
      <c r="F75" s="41" t="s">
        <v>6</v>
      </c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41" t="s">
        <v>5</v>
      </c>
      <c r="W75" s="41"/>
      <c r="X75" s="41"/>
      <c r="Y75" s="41"/>
      <c r="Z75" s="41"/>
      <c r="AA75" s="41"/>
      <c r="AB75" s="41"/>
      <c r="AC75" s="41"/>
      <c r="AD75" s="55"/>
      <c r="AE75" s="55"/>
      <c r="AF75" s="55"/>
      <c r="AG75" s="55"/>
      <c r="AH75" s="41"/>
      <c r="AI75" s="41"/>
    </row>
    <row r="76" spans="1:35" x14ac:dyDescent="0.3">
      <c r="A76" s="55"/>
      <c r="B76" s="55"/>
      <c r="C76" s="41"/>
      <c r="D76" s="41"/>
      <c r="E76" s="41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  <c r="AA76" s="41"/>
      <c r="AB76" s="41"/>
      <c r="AC76" s="41"/>
      <c r="AD76" s="55"/>
      <c r="AE76" s="55"/>
      <c r="AF76" s="55"/>
      <c r="AG76" s="55"/>
      <c r="AH76" s="41"/>
      <c r="AI76" s="41"/>
    </row>
    <row r="77" spans="1:35" x14ac:dyDescent="0.3">
      <c r="A77" s="55"/>
      <c r="B77" s="55"/>
      <c r="C77" s="41"/>
      <c r="D77" s="41"/>
      <c r="E77" s="41"/>
      <c r="F77" s="41">
        <v>23</v>
      </c>
      <c r="G77" s="41">
        <v>24</v>
      </c>
      <c r="H77" s="41">
        <v>25</v>
      </c>
      <c r="I77" s="41" t="s">
        <v>68</v>
      </c>
      <c r="J77" s="41" t="s">
        <v>69</v>
      </c>
      <c r="K77" s="41" t="s">
        <v>70</v>
      </c>
      <c r="L77" s="41" t="s">
        <v>4</v>
      </c>
      <c r="M77" s="41"/>
      <c r="N77" s="41">
        <v>26</v>
      </c>
      <c r="O77" s="41">
        <v>27</v>
      </c>
      <c r="P77" s="41">
        <v>28</v>
      </c>
      <c r="Q77" s="41">
        <v>29</v>
      </c>
      <c r="R77" s="41">
        <v>30</v>
      </c>
      <c r="S77" s="41">
        <v>31</v>
      </c>
      <c r="T77" s="41" t="s">
        <v>4</v>
      </c>
      <c r="U77" s="41"/>
      <c r="V77" s="41">
        <v>32</v>
      </c>
      <c r="W77" s="41">
        <v>33</v>
      </c>
      <c r="X77" s="41">
        <v>34</v>
      </c>
      <c r="Y77" s="41">
        <v>35</v>
      </c>
      <c r="Z77" s="41"/>
      <c r="AA77" s="41"/>
      <c r="AB77" s="41" t="s">
        <v>4</v>
      </c>
      <c r="AC77" s="41"/>
      <c r="AD77" s="41" t="s">
        <v>17</v>
      </c>
      <c r="AE77" s="41"/>
      <c r="AF77" s="41"/>
      <c r="AG77" s="41"/>
      <c r="AH77" s="41"/>
      <c r="AI77" s="41"/>
    </row>
    <row r="78" spans="1:35" ht="15" customHeight="1" x14ac:dyDescent="0.3">
      <c r="A78" s="55"/>
      <c r="B78" s="55"/>
      <c r="C78" s="41"/>
      <c r="D78" s="41"/>
      <c r="E78" s="41"/>
      <c r="F78" s="41"/>
      <c r="G78" s="41"/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41"/>
      <c r="S78" s="41"/>
      <c r="T78" s="41"/>
      <c r="U78" s="41"/>
      <c r="V78" s="41"/>
      <c r="W78" s="41"/>
      <c r="X78" s="41"/>
      <c r="Y78" s="41"/>
      <c r="Z78" s="41"/>
      <c r="AA78" s="41"/>
      <c r="AB78" s="41"/>
      <c r="AC78" s="41"/>
      <c r="AD78" s="41"/>
      <c r="AE78" s="41"/>
      <c r="AF78" s="41"/>
      <c r="AG78" s="41"/>
      <c r="AH78" s="41"/>
      <c r="AI78" s="41"/>
    </row>
    <row r="79" spans="1:35" x14ac:dyDescent="0.3">
      <c r="A79" s="46">
        <v>1</v>
      </c>
      <c r="B79" s="46"/>
      <c r="C79" s="47" t="s">
        <v>40</v>
      </c>
      <c r="D79" s="47"/>
      <c r="E79" s="47"/>
      <c r="F79" s="10">
        <v>40.5</v>
      </c>
      <c r="G79" s="10">
        <v>41</v>
      </c>
      <c r="H79" s="10">
        <v>40</v>
      </c>
      <c r="I79" s="10">
        <v>53</v>
      </c>
      <c r="J79" s="10">
        <v>60</v>
      </c>
      <c r="K79" s="10">
        <v>54</v>
      </c>
      <c r="L79" s="48">
        <f t="shared" ref="L79:L91" si="10">(F79+G79+H79+I79+J79+K79)/6</f>
        <v>48.083333333333336</v>
      </c>
      <c r="M79" s="48"/>
      <c r="N79" s="10">
        <v>55</v>
      </c>
      <c r="O79" s="10">
        <v>57</v>
      </c>
      <c r="P79" s="10">
        <v>50.5</v>
      </c>
      <c r="Q79" s="9"/>
      <c r="R79" s="9"/>
      <c r="S79" s="9"/>
      <c r="T79" s="48">
        <f>(N79+O79+P79)/3</f>
        <v>54.166666666666664</v>
      </c>
      <c r="U79" s="48"/>
      <c r="V79" s="10">
        <v>48.5</v>
      </c>
      <c r="W79" s="10">
        <v>46.5</v>
      </c>
      <c r="X79" s="10">
        <v>44</v>
      </c>
      <c r="Y79" s="10">
        <v>44</v>
      </c>
      <c r="Z79" s="9"/>
      <c r="AA79" s="9"/>
      <c r="AB79" s="48">
        <f t="shared" ref="AB79:AB91" si="11">(V79+W79+X79+Y79)/4</f>
        <v>45.75</v>
      </c>
      <c r="AC79" s="48"/>
      <c r="AD79" s="25">
        <f t="shared" ref="AD79:AD91" si="12">(L79+T79+AB79)/3</f>
        <v>49.333333333333336</v>
      </c>
      <c r="AE79" s="25"/>
      <c r="AF79" s="25"/>
      <c r="AG79" s="25"/>
      <c r="AH79" s="27">
        <f>AD79*F$95</f>
        <v>95.706666666666663</v>
      </c>
      <c r="AI79" s="7"/>
    </row>
    <row r="80" spans="1:35" x14ac:dyDescent="0.3">
      <c r="A80" s="43">
        <v>2</v>
      </c>
      <c r="B80" s="43"/>
      <c r="C80" s="40" t="s">
        <v>39</v>
      </c>
      <c r="D80" s="43"/>
      <c r="E80" s="43"/>
      <c r="F80" s="4">
        <v>39</v>
      </c>
      <c r="G80" s="4">
        <v>39.5</v>
      </c>
      <c r="H80" s="4">
        <v>39.5</v>
      </c>
      <c r="I80" s="4">
        <v>52</v>
      </c>
      <c r="J80" s="4">
        <v>59</v>
      </c>
      <c r="K80" s="4">
        <v>53</v>
      </c>
      <c r="L80" s="42">
        <f t="shared" si="10"/>
        <v>47</v>
      </c>
      <c r="M80" s="42"/>
      <c r="N80" s="4">
        <v>54</v>
      </c>
      <c r="O80" s="4">
        <v>56</v>
      </c>
      <c r="P80" s="4">
        <v>50</v>
      </c>
      <c r="Q80" s="3"/>
      <c r="R80" s="3"/>
      <c r="S80" s="3"/>
      <c r="T80" s="42">
        <f t="shared" ref="T80:T91" si="13">(N80+O80)/2</f>
        <v>55</v>
      </c>
      <c r="U80" s="42"/>
      <c r="V80" s="4">
        <v>48.5</v>
      </c>
      <c r="W80" s="4">
        <v>46</v>
      </c>
      <c r="X80" s="4">
        <v>43.5</v>
      </c>
      <c r="Y80" s="4">
        <v>43</v>
      </c>
      <c r="Z80" s="3"/>
      <c r="AA80" s="3"/>
      <c r="AB80" s="42">
        <f t="shared" si="11"/>
        <v>45.25</v>
      </c>
      <c r="AC80" s="42"/>
      <c r="AD80" s="26">
        <f t="shared" si="12"/>
        <v>49.083333333333336</v>
      </c>
      <c r="AE80" s="26"/>
      <c r="AF80" s="26"/>
      <c r="AG80" s="28"/>
      <c r="AH80" s="28">
        <f t="shared" ref="AH80:AH91" si="14">AD80*F$95</f>
        <v>95.221666666666664</v>
      </c>
      <c r="AI80" s="5"/>
    </row>
    <row r="81" spans="1:35" x14ac:dyDescent="0.3">
      <c r="A81" s="43">
        <v>3</v>
      </c>
      <c r="B81" s="43"/>
      <c r="C81" s="40" t="s">
        <v>38</v>
      </c>
      <c r="D81" s="40"/>
      <c r="E81" s="40"/>
      <c r="F81" s="4">
        <v>38</v>
      </c>
      <c r="G81" s="4">
        <v>39.5</v>
      </c>
      <c r="H81" s="4">
        <v>39</v>
      </c>
      <c r="I81" s="4">
        <v>51.5</v>
      </c>
      <c r="J81" s="4">
        <v>57</v>
      </c>
      <c r="K81" s="4">
        <v>52.5</v>
      </c>
      <c r="L81" s="42">
        <f t="shared" si="10"/>
        <v>46.25</v>
      </c>
      <c r="M81" s="42"/>
      <c r="N81" s="4">
        <v>53.5</v>
      </c>
      <c r="O81" s="4">
        <v>55.5</v>
      </c>
      <c r="P81" s="4">
        <v>49.5</v>
      </c>
      <c r="Q81" s="3"/>
      <c r="R81" s="3"/>
      <c r="S81" s="3"/>
      <c r="T81" s="42">
        <f t="shared" si="13"/>
        <v>54.5</v>
      </c>
      <c r="U81" s="42"/>
      <c r="V81" s="4">
        <v>48</v>
      </c>
      <c r="W81" s="4">
        <v>46</v>
      </c>
      <c r="X81" s="4">
        <v>43</v>
      </c>
      <c r="Y81" s="4">
        <v>43</v>
      </c>
      <c r="Z81" s="3"/>
      <c r="AA81" s="3"/>
      <c r="AB81" s="42">
        <f t="shared" si="11"/>
        <v>45</v>
      </c>
      <c r="AC81" s="42"/>
      <c r="AD81" s="26">
        <f t="shared" si="12"/>
        <v>48.583333333333336</v>
      </c>
      <c r="AE81" s="26"/>
      <c r="AF81" s="26"/>
      <c r="AG81" s="28"/>
      <c r="AH81" s="28">
        <f t="shared" si="14"/>
        <v>94.251666666666665</v>
      </c>
      <c r="AI81" s="5"/>
    </row>
    <row r="82" spans="1:35" x14ac:dyDescent="0.3">
      <c r="A82" s="43">
        <v>4</v>
      </c>
      <c r="B82" s="43"/>
      <c r="C82" s="40" t="s">
        <v>37</v>
      </c>
      <c r="D82" s="40"/>
      <c r="E82" s="40"/>
      <c r="F82" s="4">
        <v>39.5</v>
      </c>
      <c r="G82" s="4">
        <v>39.5</v>
      </c>
      <c r="H82" s="4">
        <v>39.5</v>
      </c>
      <c r="I82" s="4">
        <v>52.5</v>
      </c>
      <c r="J82" s="4">
        <v>56.5</v>
      </c>
      <c r="K82" s="4">
        <v>53.5</v>
      </c>
      <c r="L82" s="42">
        <f t="shared" si="10"/>
        <v>46.833333333333336</v>
      </c>
      <c r="M82" s="42"/>
      <c r="N82" s="4">
        <v>55.5</v>
      </c>
      <c r="O82" s="4">
        <v>57.5</v>
      </c>
      <c r="P82" s="4">
        <v>50</v>
      </c>
      <c r="Q82" s="3"/>
      <c r="R82" s="3"/>
      <c r="S82" s="3"/>
      <c r="T82" s="42">
        <f t="shared" si="13"/>
        <v>56.5</v>
      </c>
      <c r="U82" s="42"/>
      <c r="V82" s="4">
        <v>48</v>
      </c>
      <c r="W82" s="4">
        <v>46.5</v>
      </c>
      <c r="X82" s="4">
        <v>43</v>
      </c>
      <c r="Y82" s="4">
        <v>43</v>
      </c>
      <c r="Z82" s="3"/>
      <c r="AA82" s="3"/>
      <c r="AB82" s="42">
        <f t="shared" si="11"/>
        <v>45.125</v>
      </c>
      <c r="AC82" s="42"/>
      <c r="AD82" s="26">
        <f t="shared" si="12"/>
        <v>49.486111111111114</v>
      </c>
      <c r="AE82" s="26"/>
      <c r="AF82" s="26"/>
      <c r="AG82" s="28"/>
      <c r="AH82" s="28">
        <f t="shared" si="14"/>
        <v>96.003055555555562</v>
      </c>
      <c r="AI82" s="5"/>
    </row>
    <row r="83" spans="1:35" x14ac:dyDescent="0.3">
      <c r="A83" s="43">
        <v>5</v>
      </c>
      <c r="B83" s="43"/>
      <c r="C83" s="40" t="s">
        <v>36</v>
      </c>
      <c r="D83" s="40"/>
      <c r="E83" s="40"/>
      <c r="F83" s="4">
        <v>40.5</v>
      </c>
      <c r="G83" s="4">
        <v>39</v>
      </c>
      <c r="H83" s="4">
        <v>39.5</v>
      </c>
      <c r="I83" s="4">
        <v>58</v>
      </c>
      <c r="J83" s="4">
        <v>54</v>
      </c>
      <c r="K83" s="4">
        <v>57.5</v>
      </c>
      <c r="L83" s="42">
        <f t="shared" si="10"/>
        <v>48.083333333333336</v>
      </c>
      <c r="M83" s="42"/>
      <c r="N83" s="4">
        <v>57</v>
      </c>
      <c r="O83" s="4">
        <v>60</v>
      </c>
      <c r="P83" s="4">
        <v>52</v>
      </c>
      <c r="Q83" s="3"/>
      <c r="R83" s="3"/>
      <c r="S83" s="3"/>
      <c r="T83" s="42">
        <f t="shared" si="13"/>
        <v>58.5</v>
      </c>
      <c r="U83" s="42"/>
      <c r="V83" s="4">
        <v>48.5</v>
      </c>
      <c r="W83" s="4">
        <v>47.5</v>
      </c>
      <c r="X83" s="4">
        <v>42.5</v>
      </c>
      <c r="Y83" s="4">
        <v>43</v>
      </c>
      <c r="Z83" s="3"/>
      <c r="AA83" s="3"/>
      <c r="AB83" s="42">
        <f t="shared" si="11"/>
        <v>45.375</v>
      </c>
      <c r="AC83" s="42"/>
      <c r="AD83" s="26">
        <f t="shared" si="12"/>
        <v>50.652777777777779</v>
      </c>
      <c r="AE83" s="26"/>
      <c r="AF83" s="26"/>
      <c r="AG83" s="28"/>
      <c r="AH83" s="28">
        <f t="shared" si="14"/>
        <v>98.266388888888883</v>
      </c>
      <c r="AI83" s="5"/>
    </row>
    <row r="84" spans="1:35" x14ac:dyDescent="0.3">
      <c r="A84" s="43">
        <v>6</v>
      </c>
      <c r="B84" s="43"/>
      <c r="C84" s="40" t="s">
        <v>35</v>
      </c>
      <c r="D84" s="40"/>
      <c r="E84" s="40"/>
      <c r="F84" s="4">
        <v>41</v>
      </c>
      <c r="G84" s="4">
        <v>40.5</v>
      </c>
      <c r="H84" s="4">
        <v>41</v>
      </c>
      <c r="I84" s="4">
        <v>55</v>
      </c>
      <c r="J84" s="4">
        <v>61</v>
      </c>
      <c r="K84" s="4">
        <v>55</v>
      </c>
      <c r="L84" s="42">
        <f t="shared" si="10"/>
        <v>48.916666666666664</v>
      </c>
      <c r="M84" s="42"/>
      <c r="N84" s="4">
        <v>59</v>
      </c>
      <c r="O84" s="4">
        <v>62</v>
      </c>
      <c r="P84" s="4">
        <v>52.5</v>
      </c>
      <c r="Q84" s="3"/>
      <c r="R84" s="3"/>
      <c r="S84" s="3"/>
      <c r="T84" s="42">
        <f t="shared" si="13"/>
        <v>60.5</v>
      </c>
      <c r="U84" s="42"/>
      <c r="V84" s="4">
        <v>50</v>
      </c>
      <c r="W84" s="4">
        <v>48.5</v>
      </c>
      <c r="X84" s="4">
        <v>42</v>
      </c>
      <c r="Y84" s="4">
        <v>43</v>
      </c>
      <c r="Z84" s="3"/>
      <c r="AA84" s="3"/>
      <c r="AB84" s="42">
        <f t="shared" si="11"/>
        <v>45.875</v>
      </c>
      <c r="AC84" s="42"/>
      <c r="AD84" s="26">
        <f t="shared" si="12"/>
        <v>51.763888888888886</v>
      </c>
      <c r="AE84" s="26"/>
      <c r="AF84" s="26"/>
      <c r="AG84" s="28"/>
      <c r="AH84" s="28">
        <f t="shared" si="14"/>
        <v>100.42194444444443</v>
      </c>
      <c r="AI84" s="5"/>
    </row>
    <row r="85" spans="1:35" x14ac:dyDescent="0.3">
      <c r="A85" s="43">
        <v>7</v>
      </c>
      <c r="B85" s="43"/>
      <c r="C85" s="40" t="s">
        <v>34</v>
      </c>
      <c r="D85" s="40"/>
      <c r="E85" s="40"/>
      <c r="F85" s="4">
        <v>41</v>
      </c>
      <c r="G85" s="4">
        <v>41.5</v>
      </c>
      <c r="H85" s="4">
        <v>41</v>
      </c>
      <c r="I85" s="4">
        <v>56</v>
      </c>
      <c r="J85" s="4">
        <v>62.5</v>
      </c>
      <c r="K85" s="4">
        <v>56.5</v>
      </c>
      <c r="L85" s="42">
        <f t="shared" si="10"/>
        <v>49.75</v>
      </c>
      <c r="M85" s="42"/>
      <c r="N85" s="4">
        <v>59.5</v>
      </c>
      <c r="O85" s="4">
        <v>62.5</v>
      </c>
      <c r="P85" s="4">
        <v>52.5</v>
      </c>
      <c r="Q85" s="3"/>
      <c r="R85" s="3"/>
      <c r="S85" s="3"/>
      <c r="T85" s="42">
        <f t="shared" si="13"/>
        <v>61</v>
      </c>
      <c r="U85" s="42"/>
      <c r="V85" s="4">
        <v>50</v>
      </c>
      <c r="W85" s="4">
        <v>48.5</v>
      </c>
      <c r="X85" s="4">
        <v>42</v>
      </c>
      <c r="Y85" s="4">
        <v>42</v>
      </c>
      <c r="Z85" s="3"/>
      <c r="AA85" s="3"/>
      <c r="AB85" s="42">
        <f t="shared" si="11"/>
        <v>45.625</v>
      </c>
      <c r="AC85" s="42"/>
      <c r="AD85" s="26">
        <f t="shared" si="12"/>
        <v>52.125</v>
      </c>
      <c r="AE85" s="26"/>
      <c r="AF85" s="26"/>
      <c r="AG85" s="28"/>
      <c r="AH85" s="28">
        <f t="shared" si="14"/>
        <v>101.1225</v>
      </c>
      <c r="AI85" s="5"/>
    </row>
    <row r="86" spans="1:35" x14ac:dyDescent="0.3">
      <c r="A86" s="43">
        <v>8</v>
      </c>
      <c r="B86" s="43"/>
      <c r="C86" s="40" t="s">
        <v>33</v>
      </c>
      <c r="D86" s="40"/>
      <c r="E86" s="40"/>
      <c r="F86" s="4">
        <v>41.5</v>
      </c>
      <c r="G86" s="4">
        <v>42.5</v>
      </c>
      <c r="H86" s="4">
        <v>42.5</v>
      </c>
      <c r="I86" s="4">
        <v>57.5</v>
      </c>
      <c r="J86" s="4">
        <v>65</v>
      </c>
      <c r="K86" s="4">
        <v>58.5</v>
      </c>
      <c r="L86" s="42">
        <f t="shared" si="10"/>
        <v>51.25</v>
      </c>
      <c r="M86" s="42"/>
      <c r="N86" s="4">
        <v>61</v>
      </c>
      <c r="O86" s="4">
        <v>63.5</v>
      </c>
      <c r="P86" s="4">
        <v>53.5</v>
      </c>
      <c r="Q86" s="3"/>
      <c r="R86" s="3"/>
      <c r="S86" s="3"/>
      <c r="T86" s="42">
        <f t="shared" si="13"/>
        <v>62.25</v>
      </c>
      <c r="U86" s="42"/>
      <c r="V86" s="4">
        <v>51</v>
      </c>
      <c r="W86" s="4">
        <v>48.5</v>
      </c>
      <c r="X86" s="4">
        <v>41</v>
      </c>
      <c r="Y86" s="4">
        <v>41.5</v>
      </c>
      <c r="Z86" s="3"/>
      <c r="AA86" s="3"/>
      <c r="AB86" s="42">
        <f t="shared" si="11"/>
        <v>45.5</v>
      </c>
      <c r="AC86" s="42"/>
      <c r="AD86" s="26">
        <f t="shared" si="12"/>
        <v>53</v>
      </c>
      <c r="AE86" s="26"/>
      <c r="AF86" s="26"/>
      <c r="AG86" s="28"/>
      <c r="AH86" s="28">
        <f t="shared" si="14"/>
        <v>102.82</v>
      </c>
      <c r="AI86" s="5"/>
    </row>
    <row r="87" spans="1:35" x14ac:dyDescent="0.3">
      <c r="A87" s="43">
        <v>9</v>
      </c>
      <c r="B87" s="43"/>
      <c r="C87" s="40" t="s">
        <v>32</v>
      </c>
      <c r="D87" s="40"/>
      <c r="E87" s="40"/>
      <c r="F87" s="4">
        <v>42</v>
      </c>
      <c r="G87" s="4">
        <v>43</v>
      </c>
      <c r="H87" s="4">
        <v>43</v>
      </c>
      <c r="I87" s="4">
        <v>58</v>
      </c>
      <c r="J87" s="4">
        <v>65</v>
      </c>
      <c r="K87" s="4">
        <v>58.5</v>
      </c>
      <c r="L87" s="42">
        <f t="shared" si="10"/>
        <v>51.583333333333336</v>
      </c>
      <c r="M87" s="42"/>
      <c r="N87" s="4">
        <v>61</v>
      </c>
      <c r="O87" s="4">
        <v>63.5</v>
      </c>
      <c r="P87" s="4">
        <v>53.5</v>
      </c>
      <c r="Q87" s="3"/>
      <c r="R87" s="3"/>
      <c r="S87" s="3"/>
      <c r="T87" s="42">
        <f t="shared" si="13"/>
        <v>62.25</v>
      </c>
      <c r="U87" s="42"/>
      <c r="V87" s="4">
        <v>51.5</v>
      </c>
      <c r="W87" s="4">
        <v>49</v>
      </c>
      <c r="X87" s="4">
        <v>41.5</v>
      </c>
      <c r="Y87" s="4">
        <v>41.5</v>
      </c>
      <c r="Z87" s="3"/>
      <c r="AA87" s="3"/>
      <c r="AB87" s="42">
        <f t="shared" si="11"/>
        <v>45.875</v>
      </c>
      <c r="AC87" s="42"/>
      <c r="AD87" s="26">
        <f t="shared" si="12"/>
        <v>53.236111111111114</v>
      </c>
      <c r="AE87" s="26"/>
      <c r="AF87" s="26"/>
      <c r="AG87" s="28"/>
      <c r="AH87" s="28">
        <f t="shared" si="14"/>
        <v>103.27805555555555</v>
      </c>
      <c r="AI87" s="5"/>
    </row>
    <row r="88" spans="1:35" x14ac:dyDescent="0.3">
      <c r="A88" s="43">
        <v>10</v>
      </c>
      <c r="B88" s="43"/>
      <c r="C88" s="40" t="s">
        <v>31</v>
      </c>
      <c r="D88" s="40"/>
      <c r="E88" s="40"/>
      <c r="F88" s="4">
        <v>42.5</v>
      </c>
      <c r="G88" s="4">
        <v>43.5</v>
      </c>
      <c r="H88" s="4">
        <v>43</v>
      </c>
      <c r="I88" s="4">
        <v>58.5</v>
      </c>
      <c r="J88" s="4">
        <v>65</v>
      </c>
      <c r="K88" s="4">
        <v>58.5</v>
      </c>
      <c r="L88" s="42">
        <f t="shared" si="10"/>
        <v>51.833333333333336</v>
      </c>
      <c r="M88" s="42"/>
      <c r="N88" s="4">
        <v>61</v>
      </c>
      <c r="O88" s="4">
        <v>63.5</v>
      </c>
      <c r="P88" s="4">
        <v>54</v>
      </c>
      <c r="Q88" s="3"/>
      <c r="R88" s="3"/>
      <c r="S88" s="3"/>
      <c r="T88" s="42">
        <f t="shared" si="13"/>
        <v>62.25</v>
      </c>
      <c r="U88" s="42"/>
      <c r="V88" s="4">
        <v>51.5</v>
      </c>
      <c r="W88" s="4">
        <v>49</v>
      </c>
      <c r="X88" s="4">
        <v>42</v>
      </c>
      <c r="Y88" s="4">
        <v>42</v>
      </c>
      <c r="Z88" s="3"/>
      <c r="AA88" s="3"/>
      <c r="AB88" s="42">
        <f t="shared" si="11"/>
        <v>46.125</v>
      </c>
      <c r="AC88" s="42"/>
      <c r="AD88" s="26">
        <f t="shared" si="12"/>
        <v>53.402777777777779</v>
      </c>
      <c r="AE88" s="26"/>
      <c r="AF88" s="26"/>
      <c r="AG88" s="28"/>
      <c r="AH88" s="28">
        <f t="shared" si="14"/>
        <v>103.60138888888889</v>
      </c>
      <c r="AI88" s="5"/>
    </row>
    <row r="89" spans="1:35" x14ac:dyDescent="0.3">
      <c r="A89" s="43">
        <v>11</v>
      </c>
      <c r="B89" s="43"/>
      <c r="C89" s="40" t="s">
        <v>30</v>
      </c>
      <c r="D89" s="40"/>
      <c r="E89" s="40"/>
      <c r="F89" s="4">
        <v>42.5</v>
      </c>
      <c r="G89" s="4">
        <v>43</v>
      </c>
      <c r="H89" s="4">
        <v>43</v>
      </c>
      <c r="I89" s="4">
        <v>58</v>
      </c>
      <c r="J89" s="4">
        <v>64</v>
      </c>
      <c r="K89" s="4">
        <v>58</v>
      </c>
      <c r="L89" s="42">
        <f t="shared" si="10"/>
        <v>51.416666666666664</v>
      </c>
      <c r="M89" s="42"/>
      <c r="N89" s="4">
        <v>60</v>
      </c>
      <c r="O89" s="4">
        <v>62</v>
      </c>
      <c r="P89" s="4">
        <v>53.5</v>
      </c>
      <c r="Q89" s="3"/>
      <c r="R89" s="3"/>
      <c r="S89" s="3"/>
      <c r="T89" s="42">
        <f t="shared" si="13"/>
        <v>61</v>
      </c>
      <c r="U89" s="42"/>
      <c r="V89" s="4">
        <v>51.5</v>
      </c>
      <c r="W89" s="4">
        <v>49</v>
      </c>
      <c r="X89" s="4">
        <v>42</v>
      </c>
      <c r="Y89" s="4">
        <v>42</v>
      </c>
      <c r="Z89" s="3"/>
      <c r="AA89" s="3"/>
      <c r="AB89" s="42">
        <f t="shared" si="11"/>
        <v>46.125</v>
      </c>
      <c r="AC89" s="42"/>
      <c r="AD89" s="26">
        <f t="shared" si="12"/>
        <v>52.847222222222221</v>
      </c>
      <c r="AE89" s="26"/>
      <c r="AF89" s="26"/>
      <c r="AG89" s="28"/>
      <c r="AH89" s="28">
        <f t="shared" si="14"/>
        <v>102.52361111111111</v>
      </c>
      <c r="AI89" s="5"/>
    </row>
    <row r="90" spans="1:35" x14ac:dyDescent="0.3">
      <c r="A90" s="43">
        <v>12</v>
      </c>
      <c r="B90" s="43"/>
      <c r="C90" s="40" t="s">
        <v>29</v>
      </c>
      <c r="D90" s="40"/>
      <c r="E90" s="40"/>
      <c r="F90" s="4">
        <v>42</v>
      </c>
      <c r="G90" s="4">
        <v>43.5</v>
      </c>
      <c r="H90" s="4">
        <v>42</v>
      </c>
      <c r="I90" s="4">
        <v>57</v>
      </c>
      <c r="J90" s="4">
        <v>63</v>
      </c>
      <c r="K90" s="4">
        <v>57</v>
      </c>
      <c r="L90" s="42">
        <f t="shared" si="10"/>
        <v>50.75</v>
      </c>
      <c r="M90" s="42"/>
      <c r="N90" s="4">
        <v>58</v>
      </c>
      <c r="O90" s="4">
        <v>60</v>
      </c>
      <c r="P90" s="4">
        <v>53</v>
      </c>
      <c r="Q90" s="3"/>
      <c r="R90" s="3"/>
      <c r="S90" s="3"/>
      <c r="T90" s="42">
        <f t="shared" si="13"/>
        <v>59</v>
      </c>
      <c r="U90" s="42"/>
      <c r="V90" s="4">
        <v>51</v>
      </c>
      <c r="W90" s="4">
        <v>49</v>
      </c>
      <c r="X90" s="4">
        <v>42</v>
      </c>
      <c r="Y90" s="4">
        <v>42</v>
      </c>
      <c r="Z90" s="3"/>
      <c r="AA90" s="3"/>
      <c r="AB90" s="42">
        <f t="shared" si="11"/>
        <v>46</v>
      </c>
      <c r="AC90" s="42"/>
      <c r="AD90" s="26">
        <f t="shared" si="12"/>
        <v>51.916666666666664</v>
      </c>
      <c r="AE90" s="26"/>
      <c r="AF90" s="26"/>
      <c r="AG90" s="28"/>
      <c r="AH90" s="28">
        <f t="shared" si="14"/>
        <v>100.71833333333332</v>
      </c>
      <c r="AI90" s="5"/>
    </row>
    <row r="91" spans="1:35" x14ac:dyDescent="0.3">
      <c r="A91" s="43">
        <v>13</v>
      </c>
      <c r="B91" s="43"/>
      <c r="C91" s="40" t="s">
        <v>28</v>
      </c>
      <c r="D91" s="40"/>
      <c r="E91" s="40"/>
      <c r="F91" s="4">
        <v>41.5</v>
      </c>
      <c r="G91" s="4">
        <v>43.5</v>
      </c>
      <c r="H91" s="4">
        <v>41.5</v>
      </c>
      <c r="I91" s="4">
        <v>56.5</v>
      </c>
      <c r="J91" s="4">
        <v>61.5</v>
      </c>
      <c r="K91" s="4">
        <v>56.5</v>
      </c>
      <c r="L91" s="42">
        <f t="shared" si="10"/>
        <v>50.166666666666664</v>
      </c>
      <c r="M91" s="42"/>
      <c r="N91" s="4">
        <v>57.5</v>
      </c>
      <c r="O91" s="4">
        <v>59.5</v>
      </c>
      <c r="P91" s="4">
        <v>52.5</v>
      </c>
      <c r="Q91" s="3"/>
      <c r="R91" s="3"/>
      <c r="S91" s="3"/>
      <c r="T91" s="42">
        <f t="shared" si="13"/>
        <v>58.5</v>
      </c>
      <c r="U91" s="42"/>
      <c r="V91" s="4">
        <v>50.5</v>
      </c>
      <c r="W91" s="4">
        <v>48.5</v>
      </c>
      <c r="X91" s="4">
        <v>42</v>
      </c>
      <c r="Y91" s="4">
        <v>42</v>
      </c>
      <c r="Z91" s="3"/>
      <c r="AA91" s="3"/>
      <c r="AB91" s="42">
        <f t="shared" si="11"/>
        <v>45.75</v>
      </c>
      <c r="AC91" s="42"/>
      <c r="AD91" s="26">
        <f t="shared" si="12"/>
        <v>51.472222222222221</v>
      </c>
      <c r="AE91" s="26"/>
      <c r="AF91" s="26"/>
      <c r="AG91" s="26"/>
      <c r="AH91" s="28">
        <f t="shared" si="14"/>
        <v>99.856111111111105</v>
      </c>
      <c r="AI91" s="5"/>
    </row>
    <row r="92" spans="1:35" x14ac:dyDescent="0.3">
      <c r="A92" s="43"/>
      <c r="B92" s="43"/>
      <c r="C92" s="43"/>
      <c r="D92" s="43"/>
      <c r="E92" s="43"/>
      <c r="F92" s="3"/>
      <c r="G92" s="3"/>
      <c r="H92" s="3"/>
      <c r="I92" s="3"/>
      <c r="J92" s="3"/>
      <c r="K92" s="3"/>
      <c r="L92" s="43"/>
      <c r="M92" s="43"/>
      <c r="N92" s="3"/>
      <c r="O92" s="3"/>
      <c r="P92" s="3"/>
      <c r="Q92" s="3"/>
      <c r="R92" s="3"/>
      <c r="S92" s="3"/>
      <c r="T92" s="43"/>
      <c r="U92" s="43"/>
      <c r="V92" s="3"/>
      <c r="W92" s="3"/>
      <c r="X92" s="3"/>
      <c r="Y92" s="3"/>
      <c r="Z92" s="3"/>
      <c r="AA92" s="3"/>
      <c r="AB92" s="43"/>
      <c r="AC92" s="43"/>
      <c r="AD92" s="43"/>
      <c r="AE92" s="43"/>
      <c r="AF92" s="43"/>
      <c r="AG92" s="43"/>
      <c r="AH92" s="43"/>
      <c r="AI92" s="43"/>
    </row>
    <row r="93" spans="1:35" x14ac:dyDescent="0.3">
      <c r="A93" s="43"/>
      <c r="B93" s="43"/>
      <c r="C93" s="40" t="s">
        <v>2</v>
      </c>
      <c r="D93" s="40"/>
      <c r="E93" s="40"/>
      <c r="F93" s="20">
        <f>AVERAGE(F79:K91)</f>
        <v>49.378205128205131</v>
      </c>
      <c r="G93" s="4"/>
      <c r="H93" s="4"/>
      <c r="I93" s="4"/>
      <c r="J93" s="4"/>
      <c r="K93" s="4"/>
      <c r="L93" s="50"/>
      <c r="M93" s="50"/>
      <c r="N93" s="20">
        <f>AVERAGE(N79:S91)</f>
        <v>56.705128205128204</v>
      </c>
      <c r="O93" s="4"/>
      <c r="P93" s="4"/>
      <c r="Q93" s="4"/>
      <c r="R93" s="4"/>
      <c r="S93" s="4"/>
      <c r="T93" s="50"/>
      <c r="U93" s="50"/>
      <c r="V93" s="20">
        <f>AVERAGE(V79:W91)</f>
        <v>48.884615384615387</v>
      </c>
      <c r="W93" s="4"/>
      <c r="X93" s="20">
        <f>AVERAGE(X79:Y91)</f>
        <v>42.403846153846153</v>
      </c>
      <c r="Y93" s="3"/>
      <c r="Z93" s="3"/>
      <c r="AA93" s="3"/>
      <c r="AB93" s="43"/>
      <c r="AC93" s="43"/>
      <c r="AD93" s="43"/>
      <c r="AE93" s="43"/>
      <c r="AF93" s="43"/>
      <c r="AG93" s="43"/>
      <c r="AH93" s="43"/>
      <c r="AI93" s="43"/>
    </row>
    <row r="94" spans="1:35" ht="15" thickBot="1" x14ac:dyDescent="0.35">
      <c r="A94" s="43"/>
      <c r="B94" s="43"/>
      <c r="C94" s="40"/>
      <c r="D94" s="40"/>
      <c r="E94" s="40"/>
      <c r="F94" s="4"/>
      <c r="G94" s="4"/>
      <c r="H94" s="4"/>
      <c r="I94" s="4"/>
      <c r="J94" s="4"/>
      <c r="K94" s="4"/>
      <c r="L94" s="50"/>
      <c r="M94" s="50"/>
      <c r="N94" s="4"/>
      <c r="O94" s="4"/>
      <c r="P94" s="4"/>
      <c r="Q94" s="4"/>
      <c r="R94" s="4"/>
      <c r="S94" s="4"/>
      <c r="T94" s="50"/>
      <c r="U94" s="50"/>
      <c r="V94" s="4"/>
      <c r="W94" s="4"/>
      <c r="X94" s="3"/>
      <c r="Y94" s="3"/>
      <c r="Z94" s="3"/>
      <c r="AA94" s="3"/>
      <c r="AB94" s="43"/>
      <c r="AC94" s="43"/>
      <c r="AD94" s="43"/>
      <c r="AE94" s="43"/>
      <c r="AF94" s="43"/>
      <c r="AG94" s="43"/>
      <c r="AH94" s="43"/>
      <c r="AI94" s="43"/>
    </row>
    <row r="95" spans="1:35" ht="15" thickBot="1" x14ac:dyDescent="0.35">
      <c r="A95" s="43"/>
      <c r="B95" s="43"/>
      <c r="C95" s="58" t="s">
        <v>77</v>
      </c>
      <c r="D95" s="58"/>
      <c r="E95" s="59"/>
      <c r="F95" s="35">
        <v>1.94</v>
      </c>
      <c r="G95" s="3"/>
      <c r="H95" s="3"/>
      <c r="I95" s="3"/>
      <c r="J95" s="3"/>
      <c r="K95" s="3"/>
      <c r="L95" s="43"/>
      <c r="M95" s="43"/>
      <c r="N95" s="3"/>
      <c r="O95" s="3"/>
      <c r="P95" s="3"/>
      <c r="Q95" s="3"/>
      <c r="R95" s="3"/>
      <c r="S95" s="3"/>
      <c r="T95" s="43"/>
      <c r="U95" s="43"/>
      <c r="V95" s="3"/>
      <c r="W95" s="3"/>
      <c r="X95" s="3"/>
      <c r="Y95" s="3"/>
      <c r="Z95" s="3"/>
      <c r="AA95" s="3"/>
      <c r="AB95" s="43"/>
      <c r="AC95" s="43"/>
      <c r="AD95" s="43"/>
      <c r="AE95" s="43"/>
      <c r="AF95" s="43"/>
      <c r="AG95" s="43"/>
      <c r="AH95" s="43"/>
      <c r="AI95" s="43"/>
    </row>
    <row r="96" spans="1:35" x14ac:dyDescent="0.3">
      <c r="A96" s="43"/>
      <c r="B96" s="43"/>
      <c r="C96" s="43"/>
      <c r="D96" s="43"/>
      <c r="E96" s="43"/>
      <c r="F96" s="3"/>
      <c r="G96" s="3"/>
      <c r="H96" s="3"/>
      <c r="I96" s="3"/>
      <c r="J96" s="3"/>
      <c r="K96" s="3"/>
      <c r="L96" s="43"/>
      <c r="M96" s="43"/>
      <c r="N96" s="3"/>
      <c r="O96" s="3"/>
      <c r="P96" s="3"/>
      <c r="Q96" s="3"/>
      <c r="R96" s="3"/>
      <c r="S96" s="3"/>
      <c r="T96" s="43"/>
      <c r="U96" s="43"/>
      <c r="V96" s="3"/>
      <c r="W96" s="3"/>
      <c r="X96" s="3"/>
      <c r="Y96" s="3"/>
      <c r="Z96" s="3"/>
      <c r="AA96" s="3"/>
      <c r="AB96" s="43"/>
      <c r="AC96" s="43"/>
      <c r="AD96" s="43"/>
      <c r="AE96" s="43"/>
      <c r="AF96" s="43"/>
      <c r="AG96" s="43"/>
      <c r="AH96" s="43"/>
      <c r="AI96" s="43"/>
    </row>
    <row r="97" spans="1:35" x14ac:dyDescent="0.3">
      <c r="A97" s="43"/>
      <c r="B97" s="43"/>
      <c r="C97" s="43"/>
      <c r="D97" s="43"/>
      <c r="E97" s="43"/>
      <c r="F97" s="3"/>
      <c r="G97" s="3"/>
      <c r="H97" s="3"/>
      <c r="I97" s="3"/>
      <c r="J97" s="3"/>
      <c r="K97" s="3"/>
      <c r="L97" s="43"/>
      <c r="M97" s="43"/>
      <c r="N97" s="3"/>
      <c r="O97" s="3"/>
      <c r="P97" s="3"/>
      <c r="Q97" s="3"/>
      <c r="R97" s="3"/>
      <c r="S97" s="3"/>
      <c r="T97" s="43"/>
      <c r="U97" s="43"/>
      <c r="V97" s="3"/>
      <c r="W97" s="3"/>
      <c r="X97" s="3"/>
      <c r="Y97" s="3"/>
      <c r="Z97" s="3"/>
      <c r="AA97" s="3"/>
      <c r="AB97" s="43"/>
      <c r="AC97" s="43"/>
      <c r="AD97" s="43"/>
      <c r="AE97" s="43"/>
      <c r="AF97" s="43"/>
      <c r="AG97" s="43"/>
      <c r="AH97" s="43"/>
      <c r="AI97" s="43"/>
    </row>
    <row r="98" spans="1:35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</row>
    <row r="99" spans="1:35" x14ac:dyDescent="0.3">
      <c r="A99" s="1"/>
      <c r="B99" s="1"/>
      <c r="C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2" t="s">
        <v>1</v>
      </c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</row>
    <row r="100" spans="1:35" x14ac:dyDescent="0.3">
      <c r="A100" s="1"/>
      <c r="B100" s="1"/>
      <c r="C100" s="1"/>
      <c r="D100" s="1" t="s">
        <v>0</v>
      </c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</row>
    <row r="101" spans="1:35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2" t="s">
        <v>16</v>
      </c>
      <c r="Z101" s="1"/>
      <c r="AA101" s="1"/>
      <c r="AB101" s="1"/>
      <c r="AD101" s="1"/>
      <c r="AE101" s="1"/>
      <c r="AF101" s="1"/>
      <c r="AG101" s="1" t="s">
        <v>20</v>
      </c>
      <c r="AH101" s="1"/>
      <c r="AI101" s="1"/>
    </row>
    <row r="102" spans="1:35" ht="15" thickBot="1" x14ac:dyDescent="0.35">
      <c r="A102" s="44" t="s">
        <v>43</v>
      </c>
      <c r="B102" s="45"/>
      <c r="C102" s="45"/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5"/>
      <c r="AB102" s="45"/>
      <c r="AC102" s="45"/>
      <c r="AD102" s="45"/>
      <c r="AE102" s="45"/>
      <c r="AF102" s="45"/>
      <c r="AG102" s="45"/>
      <c r="AH102" s="45"/>
      <c r="AI102" s="1"/>
    </row>
    <row r="103" spans="1:35" ht="15" thickTop="1" x14ac:dyDescent="0.3">
      <c r="A103" s="52" t="s">
        <v>15</v>
      </c>
      <c r="B103" s="52"/>
      <c r="C103" s="52"/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 t="s">
        <v>14</v>
      </c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 t="s">
        <v>42</v>
      </c>
      <c r="AE103" s="52"/>
      <c r="AF103" s="52"/>
      <c r="AG103" s="52"/>
      <c r="AH103" s="52"/>
      <c r="AI103" s="52"/>
    </row>
    <row r="104" spans="1:35" x14ac:dyDescent="0.3">
      <c r="A104" s="49"/>
      <c r="B104" s="49"/>
      <c r="C104" s="49"/>
      <c r="D104" s="49"/>
      <c r="E104" s="49"/>
      <c r="F104" s="49"/>
      <c r="G104" s="49"/>
      <c r="H104" s="49"/>
      <c r="I104" s="49"/>
      <c r="J104" s="49"/>
      <c r="K104" s="49"/>
      <c r="L104" s="49"/>
      <c r="M104" s="49"/>
      <c r="N104" s="49" t="s">
        <v>73</v>
      </c>
      <c r="O104" s="49"/>
      <c r="P104" s="49"/>
      <c r="Q104" s="49"/>
      <c r="R104" s="49"/>
      <c r="S104" s="49"/>
      <c r="T104" s="49"/>
      <c r="U104" s="49"/>
      <c r="V104" s="49"/>
      <c r="W104" s="49"/>
      <c r="X104" s="49"/>
      <c r="Y104" s="49"/>
      <c r="Z104" s="49"/>
      <c r="AA104" s="49"/>
      <c r="AB104" s="49"/>
      <c r="AC104" s="49"/>
      <c r="AD104" s="49" t="s">
        <v>41</v>
      </c>
      <c r="AE104" s="49"/>
      <c r="AF104" s="49"/>
      <c r="AG104" s="49"/>
      <c r="AH104" s="49"/>
      <c r="AI104" s="49"/>
    </row>
    <row r="105" spans="1:35" x14ac:dyDescent="0.3">
      <c r="A105" s="55" t="s">
        <v>13</v>
      </c>
      <c r="B105" s="55"/>
      <c r="C105" s="41" t="s">
        <v>12</v>
      </c>
      <c r="D105" s="41"/>
      <c r="E105" s="41"/>
      <c r="F105" s="41" t="s">
        <v>11</v>
      </c>
      <c r="G105" s="41"/>
      <c r="H105" s="41"/>
      <c r="I105" s="41"/>
      <c r="J105" s="41"/>
      <c r="K105" s="41"/>
      <c r="L105" s="41"/>
      <c r="M105" s="41"/>
      <c r="N105" s="41"/>
      <c r="O105" s="41"/>
      <c r="P105" s="41"/>
      <c r="Q105" s="41"/>
      <c r="R105" s="41"/>
      <c r="S105" s="41"/>
      <c r="T105" s="41"/>
      <c r="U105" s="41"/>
      <c r="V105" s="46"/>
      <c r="W105" s="61" t="s">
        <v>10</v>
      </c>
      <c r="X105" s="61"/>
      <c r="Y105" s="61"/>
      <c r="Z105" s="61"/>
      <c r="AA105" s="61"/>
      <c r="AB105" s="61"/>
      <c r="AC105" s="61"/>
      <c r="AD105" s="55" t="s">
        <v>9</v>
      </c>
      <c r="AE105" s="55"/>
      <c r="AF105" s="55"/>
      <c r="AG105" s="55"/>
      <c r="AH105" s="41" t="s">
        <v>8</v>
      </c>
      <c r="AI105" s="41"/>
    </row>
    <row r="106" spans="1:35" ht="15" customHeight="1" x14ac:dyDescent="0.3">
      <c r="A106" s="55"/>
      <c r="B106" s="55"/>
      <c r="C106" s="41"/>
      <c r="D106" s="41"/>
      <c r="E106" s="41"/>
      <c r="F106" s="41"/>
      <c r="G106" s="41"/>
      <c r="H106" s="41"/>
      <c r="I106" s="41"/>
      <c r="J106" s="41"/>
      <c r="K106" s="41"/>
      <c r="L106" s="41"/>
      <c r="M106" s="41"/>
      <c r="N106" s="41"/>
      <c r="O106" s="41"/>
      <c r="P106" s="41"/>
      <c r="Q106" s="41"/>
      <c r="R106" s="41"/>
      <c r="S106" s="41"/>
      <c r="T106" s="41"/>
      <c r="U106" s="41"/>
      <c r="V106" s="51"/>
      <c r="W106" s="61"/>
      <c r="X106" s="61"/>
      <c r="Y106" s="61"/>
      <c r="Z106" s="61"/>
      <c r="AA106" s="61"/>
      <c r="AB106" s="61"/>
      <c r="AC106" s="61"/>
      <c r="AD106" s="55"/>
      <c r="AE106" s="55"/>
      <c r="AF106" s="55"/>
      <c r="AG106" s="55"/>
      <c r="AH106" s="41"/>
      <c r="AI106" s="41"/>
    </row>
    <row r="107" spans="1:35" x14ac:dyDescent="0.3">
      <c r="A107" s="55"/>
      <c r="B107" s="55"/>
      <c r="C107" s="41"/>
      <c r="D107" s="41"/>
      <c r="E107" s="41"/>
      <c r="F107" s="41" t="s">
        <v>7</v>
      </c>
      <c r="G107" s="41"/>
      <c r="H107" s="41"/>
      <c r="I107" s="41"/>
      <c r="J107" s="41"/>
      <c r="K107" s="41"/>
      <c r="L107" s="41"/>
      <c r="M107" s="41"/>
      <c r="N107" s="41"/>
      <c r="O107" s="41"/>
      <c r="P107" s="41"/>
      <c r="Q107" s="41"/>
      <c r="R107" s="41"/>
      <c r="S107" s="41"/>
      <c r="T107" s="41"/>
      <c r="U107" s="41"/>
      <c r="V107" s="41"/>
      <c r="W107" s="41"/>
      <c r="X107" s="41"/>
      <c r="Y107" s="41"/>
      <c r="Z107" s="41"/>
      <c r="AA107" s="41"/>
      <c r="AB107" s="41"/>
      <c r="AC107" s="41"/>
      <c r="AD107" s="55"/>
      <c r="AE107" s="55"/>
      <c r="AF107" s="55"/>
      <c r="AG107" s="55"/>
      <c r="AH107" s="41"/>
      <c r="AI107" s="41"/>
    </row>
    <row r="108" spans="1:35" x14ac:dyDescent="0.3">
      <c r="A108" s="55"/>
      <c r="B108" s="55"/>
      <c r="C108" s="41"/>
      <c r="D108" s="41"/>
      <c r="E108" s="41"/>
      <c r="F108" s="41"/>
      <c r="G108" s="41"/>
      <c r="H108" s="41"/>
      <c r="I108" s="41"/>
      <c r="J108" s="41"/>
      <c r="K108" s="41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  <c r="AA108" s="41"/>
      <c r="AB108" s="41"/>
      <c r="AC108" s="41"/>
      <c r="AD108" s="55"/>
      <c r="AE108" s="55"/>
      <c r="AF108" s="55"/>
      <c r="AG108" s="55"/>
      <c r="AH108" s="41"/>
      <c r="AI108" s="41"/>
    </row>
    <row r="109" spans="1:35" x14ac:dyDescent="0.3">
      <c r="A109" s="55"/>
      <c r="B109" s="55"/>
      <c r="C109" s="41"/>
      <c r="D109" s="41"/>
      <c r="E109" s="41"/>
      <c r="F109" s="41" t="s">
        <v>6</v>
      </c>
      <c r="G109" s="41"/>
      <c r="H109" s="41"/>
      <c r="I109" s="41"/>
      <c r="J109" s="41"/>
      <c r="K109" s="41"/>
      <c r="L109" s="41"/>
      <c r="M109" s="41"/>
      <c r="N109" s="41"/>
      <c r="O109" s="41"/>
      <c r="P109" s="41"/>
      <c r="Q109" s="41"/>
      <c r="R109" s="41"/>
      <c r="S109" s="41"/>
      <c r="T109" s="41"/>
      <c r="U109" s="41"/>
      <c r="V109" s="41" t="s">
        <v>5</v>
      </c>
      <c r="W109" s="41"/>
      <c r="X109" s="41"/>
      <c r="Y109" s="41"/>
      <c r="Z109" s="41"/>
      <c r="AA109" s="41"/>
      <c r="AB109" s="41"/>
      <c r="AC109" s="41"/>
      <c r="AD109" s="55"/>
      <c r="AE109" s="55"/>
      <c r="AF109" s="55"/>
      <c r="AG109" s="55"/>
      <c r="AH109" s="41"/>
      <c r="AI109" s="41"/>
    </row>
    <row r="110" spans="1:35" x14ac:dyDescent="0.3">
      <c r="A110" s="55"/>
      <c r="B110" s="55"/>
      <c r="C110" s="41"/>
      <c r="D110" s="41"/>
      <c r="E110" s="41"/>
      <c r="F110" s="41"/>
      <c r="G110" s="41"/>
      <c r="H110" s="41"/>
      <c r="I110" s="41"/>
      <c r="J110" s="41"/>
      <c r="K110" s="41"/>
      <c r="L110" s="41"/>
      <c r="M110" s="41"/>
      <c r="N110" s="41"/>
      <c r="O110" s="41"/>
      <c r="P110" s="41"/>
      <c r="Q110" s="41"/>
      <c r="R110" s="41"/>
      <c r="S110" s="41"/>
      <c r="T110" s="41"/>
      <c r="U110" s="41"/>
      <c r="V110" s="41"/>
      <c r="W110" s="41"/>
      <c r="X110" s="41"/>
      <c r="Y110" s="41"/>
      <c r="Z110" s="41"/>
      <c r="AA110" s="41"/>
      <c r="AB110" s="41"/>
      <c r="AC110" s="41"/>
      <c r="AD110" s="55"/>
      <c r="AE110" s="55"/>
      <c r="AF110" s="55"/>
      <c r="AG110" s="55"/>
      <c r="AH110" s="41"/>
      <c r="AI110" s="41"/>
    </row>
    <row r="111" spans="1:35" x14ac:dyDescent="0.3">
      <c r="A111" s="55"/>
      <c r="B111" s="55"/>
      <c r="C111" s="41"/>
      <c r="D111" s="41"/>
      <c r="E111" s="41"/>
      <c r="F111" s="41">
        <v>36</v>
      </c>
      <c r="G111" s="41">
        <v>37</v>
      </c>
      <c r="H111" s="41" t="s">
        <v>71</v>
      </c>
      <c r="I111" s="41" t="s">
        <v>72</v>
      </c>
      <c r="J111" s="41"/>
      <c r="K111" s="41"/>
      <c r="L111" s="41" t="s">
        <v>4</v>
      </c>
      <c r="M111" s="41"/>
      <c r="N111" s="41">
        <v>38</v>
      </c>
      <c r="O111" s="41">
        <v>39</v>
      </c>
      <c r="P111" s="41">
        <v>40</v>
      </c>
      <c r="Q111" s="41">
        <v>41</v>
      </c>
      <c r="R111" s="41"/>
      <c r="S111" s="41"/>
      <c r="T111" s="41" t="s">
        <v>4</v>
      </c>
      <c r="U111" s="41"/>
      <c r="V111" s="41">
        <v>42</v>
      </c>
      <c r="W111" s="41">
        <v>43</v>
      </c>
      <c r="X111" s="41">
        <v>44</v>
      </c>
      <c r="Y111" s="41">
        <v>45</v>
      </c>
      <c r="Z111" s="41"/>
      <c r="AA111" s="41"/>
      <c r="AB111" s="41" t="s">
        <v>4</v>
      </c>
      <c r="AC111" s="41"/>
      <c r="AD111" s="41" t="s">
        <v>3</v>
      </c>
      <c r="AE111" s="41"/>
      <c r="AF111" s="41"/>
      <c r="AG111" s="41"/>
      <c r="AH111" s="41"/>
      <c r="AI111" s="41"/>
    </row>
    <row r="112" spans="1:35" ht="15" customHeight="1" x14ac:dyDescent="0.3">
      <c r="A112" s="55"/>
      <c r="B112" s="55"/>
      <c r="C112" s="41"/>
      <c r="D112" s="41"/>
      <c r="E112" s="41"/>
      <c r="F112" s="41"/>
      <c r="G112" s="41"/>
      <c r="H112" s="41"/>
      <c r="I112" s="41"/>
      <c r="J112" s="41"/>
      <c r="K112" s="41"/>
      <c r="L112" s="41"/>
      <c r="M112" s="41"/>
      <c r="N112" s="41"/>
      <c r="O112" s="41"/>
      <c r="P112" s="41"/>
      <c r="Q112" s="41"/>
      <c r="R112" s="41"/>
      <c r="S112" s="41"/>
      <c r="T112" s="41"/>
      <c r="U112" s="41"/>
      <c r="V112" s="41"/>
      <c r="W112" s="41"/>
      <c r="X112" s="41"/>
      <c r="Y112" s="41"/>
      <c r="Z112" s="41"/>
      <c r="AA112" s="41"/>
      <c r="AB112" s="41"/>
      <c r="AC112" s="41"/>
      <c r="AD112" s="41"/>
      <c r="AE112" s="41"/>
      <c r="AF112" s="41"/>
      <c r="AG112" s="41"/>
      <c r="AH112" s="41"/>
      <c r="AI112" s="41"/>
    </row>
    <row r="113" spans="1:35" x14ac:dyDescent="0.3">
      <c r="A113" s="46">
        <v>1</v>
      </c>
      <c r="B113" s="46"/>
      <c r="C113" s="47" t="s">
        <v>40</v>
      </c>
      <c r="D113" s="47"/>
      <c r="E113" s="47"/>
      <c r="F113" s="10">
        <v>41.5</v>
      </c>
      <c r="G113" s="10">
        <v>34</v>
      </c>
      <c r="H113" s="10">
        <v>56</v>
      </c>
      <c r="I113" s="10">
        <v>49</v>
      </c>
      <c r="J113" s="9"/>
      <c r="K113" s="9"/>
      <c r="L113" s="48">
        <f t="shared" ref="L113:L125" si="15">(F113+G113+H113+I113)/4</f>
        <v>45.125</v>
      </c>
      <c r="M113" s="48"/>
      <c r="N113" s="10">
        <v>53</v>
      </c>
      <c r="O113" s="10">
        <v>48.5</v>
      </c>
      <c r="P113" s="10"/>
      <c r="Q113" s="9"/>
      <c r="R113" s="9"/>
      <c r="S113" s="9"/>
      <c r="T113" s="48">
        <f t="shared" ref="T113:T125" si="16">(N113+O113)/2</f>
        <v>50.75</v>
      </c>
      <c r="U113" s="48"/>
      <c r="V113" s="10">
        <v>50.5</v>
      </c>
      <c r="W113" s="10">
        <v>46.5</v>
      </c>
      <c r="X113" s="10">
        <v>42</v>
      </c>
      <c r="Y113" s="10">
        <v>42.5</v>
      </c>
      <c r="Z113" s="9"/>
      <c r="AA113" s="9"/>
      <c r="AB113" s="48">
        <f t="shared" ref="AB113:AB125" si="17">(V113+W113+X113+Y113)/4</f>
        <v>45.375</v>
      </c>
      <c r="AC113" s="48"/>
      <c r="AD113" s="25">
        <f t="shared" ref="AD113:AD125" si="18">(L113+T113+AB113)/3</f>
        <v>47.083333333333336</v>
      </c>
      <c r="AE113" s="25"/>
      <c r="AF113" s="25"/>
      <c r="AG113" s="25"/>
      <c r="AH113" s="27">
        <f>AD113*F$131</f>
        <v>59.795833333333334</v>
      </c>
      <c r="AI113" s="7"/>
    </row>
    <row r="114" spans="1:35" x14ac:dyDescent="0.3">
      <c r="A114" s="43">
        <v>2</v>
      </c>
      <c r="B114" s="43"/>
      <c r="C114" s="40" t="s">
        <v>39</v>
      </c>
      <c r="D114" s="43"/>
      <c r="E114" s="43"/>
      <c r="F114" s="4">
        <v>38</v>
      </c>
      <c r="G114" s="4">
        <v>34.5</v>
      </c>
      <c r="H114" s="4">
        <v>54</v>
      </c>
      <c r="I114" s="4">
        <v>48</v>
      </c>
      <c r="J114" s="3"/>
      <c r="K114" s="3"/>
      <c r="L114" s="42">
        <f t="shared" si="15"/>
        <v>43.625</v>
      </c>
      <c r="M114" s="42"/>
      <c r="N114" s="4">
        <v>52</v>
      </c>
      <c r="O114" s="4">
        <v>49</v>
      </c>
      <c r="P114" s="4"/>
      <c r="Q114" s="3"/>
      <c r="R114" s="3"/>
      <c r="S114" s="3"/>
      <c r="T114" s="42">
        <f t="shared" si="16"/>
        <v>50.5</v>
      </c>
      <c r="U114" s="42"/>
      <c r="V114" s="4">
        <v>50</v>
      </c>
      <c r="W114" s="4">
        <v>45</v>
      </c>
      <c r="X114" s="4">
        <v>42</v>
      </c>
      <c r="Y114" s="4">
        <v>42.5</v>
      </c>
      <c r="Z114" s="3"/>
      <c r="AA114" s="3"/>
      <c r="AB114" s="42">
        <f t="shared" si="17"/>
        <v>44.875</v>
      </c>
      <c r="AC114" s="42"/>
      <c r="AD114" s="26">
        <f t="shared" si="18"/>
        <v>46.333333333333336</v>
      </c>
      <c r="AE114" s="26"/>
      <c r="AF114" s="26"/>
      <c r="AG114" s="28"/>
      <c r="AH114" s="28">
        <f t="shared" ref="AH114:AH125" si="19">AD114*F$131</f>
        <v>58.843333333333334</v>
      </c>
      <c r="AI114" s="5"/>
    </row>
    <row r="115" spans="1:35" x14ac:dyDescent="0.3">
      <c r="A115" s="43">
        <v>3</v>
      </c>
      <c r="B115" s="43"/>
      <c r="C115" s="40" t="s">
        <v>38</v>
      </c>
      <c r="D115" s="40"/>
      <c r="E115" s="40"/>
      <c r="F115" s="4">
        <v>38.5</v>
      </c>
      <c r="G115" s="4">
        <v>35</v>
      </c>
      <c r="H115" s="4">
        <v>53.5</v>
      </c>
      <c r="I115" s="4">
        <v>47</v>
      </c>
      <c r="J115" s="3"/>
      <c r="K115" s="3"/>
      <c r="L115" s="42">
        <f t="shared" si="15"/>
        <v>43.5</v>
      </c>
      <c r="M115" s="42"/>
      <c r="N115" s="4">
        <v>51.5</v>
      </c>
      <c r="O115" s="4">
        <v>46.5</v>
      </c>
      <c r="P115" s="4"/>
      <c r="Q115" s="3"/>
      <c r="R115" s="3"/>
      <c r="S115" s="3"/>
      <c r="T115" s="42">
        <f t="shared" si="16"/>
        <v>49</v>
      </c>
      <c r="U115" s="42"/>
      <c r="V115" s="4">
        <v>49</v>
      </c>
      <c r="W115" s="4">
        <v>44.5</v>
      </c>
      <c r="X115" s="4">
        <v>42</v>
      </c>
      <c r="Y115" s="4">
        <v>42.5</v>
      </c>
      <c r="Z115" s="3"/>
      <c r="AA115" s="3"/>
      <c r="AB115" s="42">
        <f t="shared" si="17"/>
        <v>44.5</v>
      </c>
      <c r="AC115" s="42"/>
      <c r="AD115" s="26">
        <f t="shared" si="18"/>
        <v>45.666666666666664</v>
      </c>
      <c r="AE115" s="26"/>
      <c r="AF115" s="26"/>
      <c r="AG115" s="28"/>
      <c r="AH115" s="28">
        <f t="shared" si="19"/>
        <v>57.996666666666663</v>
      </c>
      <c r="AI115" s="5"/>
    </row>
    <row r="116" spans="1:35" x14ac:dyDescent="0.3">
      <c r="A116" s="43">
        <v>4</v>
      </c>
      <c r="B116" s="43"/>
      <c r="C116" s="40" t="s">
        <v>37</v>
      </c>
      <c r="D116" s="40"/>
      <c r="E116" s="40"/>
      <c r="F116" s="4">
        <v>41.5</v>
      </c>
      <c r="G116" s="4">
        <v>37</v>
      </c>
      <c r="H116" s="4">
        <v>54.5</v>
      </c>
      <c r="I116" s="4">
        <v>48</v>
      </c>
      <c r="J116" s="3"/>
      <c r="K116" s="3"/>
      <c r="L116" s="42">
        <f t="shared" si="15"/>
        <v>45.25</v>
      </c>
      <c r="M116" s="42"/>
      <c r="N116" s="4">
        <v>51.5</v>
      </c>
      <c r="O116" s="4">
        <v>48</v>
      </c>
      <c r="P116" s="4"/>
      <c r="Q116" s="3"/>
      <c r="R116" s="3"/>
      <c r="S116" s="3"/>
      <c r="T116" s="42">
        <f t="shared" si="16"/>
        <v>49.75</v>
      </c>
      <c r="U116" s="42"/>
      <c r="V116" s="4">
        <v>50</v>
      </c>
      <c r="W116" s="4">
        <v>45</v>
      </c>
      <c r="X116" s="4">
        <v>42.5</v>
      </c>
      <c r="Y116" s="4">
        <v>42.5</v>
      </c>
      <c r="Z116" s="3"/>
      <c r="AA116" s="3"/>
      <c r="AB116" s="42">
        <f t="shared" si="17"/>
        <v>45</v>
      </c>
      <c r="AC116" s="42"/>
      <c r="AD116" s="26">
        <f t="shared" si="18"/>
        <v>46.666666666666664</v>
      </c>
      <c r="AE116" s="26"/>
      <c r="AF116" s="26"/>
      <c r="AG116" s="28"/>
      <c r="AH116" s="28">
        <f t="shared" si="19"/>
        <v>59.266666666666666</v>
      </c>
      <c r="AI116" s="5"/>
    </row>
    <row r="117" spans="1:35" x14ac:dyDescent="0.3">
      <c r="A117" s="43">
        <v>5</v>
      </c>
      <c r="B117" s="43"/>
      <c r="C117" s="40" t="s">
        <v>36</v>
      </c>
      <c r="D117" s="40"/>
      <c r="E117" s="40"/>
      <c r="F117" s="4">
        <v>41.5</v>
      </c>
      <c r="G117" s="4">
        <v>36.5</v>
      </c>
      <c r="H117" s="4">
        <v>54</v>
      </c>
      <c r="I117" s="4">
        <v>46</v>
      </c>
      <c r="J117" s="3"/>
      <c r="K117" s="3"/>
      <c r="L117" s="42">
        <f t="shared" si="15"/>
        <v>44.5</v>
      </c>
      <c r="M117" s="42"/>
      <c r="N117" s="4">
        <v>51</v>
      </c>
      <c r="O117" s="4">
        <v>47</v>
      </c>
      <c r="P117" s="4"/>
      <c r="Q117" s="3"/>
      <c r="R117" s="3"/>
      <c r="S117" s="3"/>
      <c r="T117" s="42">
        <f t="shared" si="16"/>
        <v>49</v>
      </c>
      <c r="U117" s="42"/>
      <c r="V117" s="4">
        <v>51</v>
      </c>
      <c r="W117" s="4">
        <v>46</v>
      </c>
      <c r="X117" s="4">
        <v>42</v>
      </c>
      <c r="Y117" s="4">
        <v>42.5</v>
      </c>
      <c r="Z117" s="3"/>
      <c r="AA117" s="3"/>
      <c r="AB117" s="42">
        <f t="shared" si="17"/>
        <v>45.375</v>
      </c>
      <c r="AC117" s="42"/>
      <c r="AD117" s="26">
        <f t="shared" si="18"/>
        <v>46.291666666666664</v>
      </c>
      <c r="AE117" s="26"/>
      <c r="AF117" s="26"/>
      <c r="AG117" s="28"/>
      <c r="AH117" s="28">
        <f t="shared" si="19"/>
        <v>58.790416666666665</v>
      </c>
      <c r="AI117" s="5"/>
    </row>
    <row r="118" spans="1:35" x14ac:dyDescent="0.3">
      <c r="A118" s="43">
        <v>6</v>
      </c>
      <c r="B118" s="43"/>
      <c r="C118" s="40" t="s">
        <v>35</v>
      </c>
      <c r="D118" s="40"/>
      <c r="E118" s="40"/>
      <c r="F118" s="4">
        <v>44</v>
      </c>
      <c r="G118" s="4">
        <v>38</v>
      </c>
      <c r="H118" s="4">
        <v>57</v>
      </c>
      <c r="I118" s="4">
        <v>48</v>
      </c>
      <c r="J118" s="3"/>
      <c r="K118" s="3"/>
      <c r="L118" s="42">
        <f t="shared" si="15"/>
        <v>46.75</v>
      </c>
      <c r="M118" s="42"/>
      <c r="N118" s="4">
        <v>53.5</v>
      </c>
      <c r="O118" s="4">
        <v>48.5</v>
      </c>
      <c r="P118" s="4"/>
      <c r="Q118" s="3"/>
      <c r="R118" s="3"/>
      <c r="S118" s="3"/>
      <c r="T118" s="42">
        <f t="shared" si="16"/>
        <v>51</v>
      </c>
      <c r="U118" s="42"/>
      <c r="V118" s="4">
        <v>51</v>
      </c>
      <c r="W118" s="4">
        <v>47</v>
      </c>
      <c r="X118" s="4">
        <v>41</v>
      </c>
      <c r="Y118" s="4">
        <v>41</v>
      </c>
      <c r="Z118" s="3"/>
      <c r="AA118" s="3"/>
      <c r="AB118" s="42">
        <f t="shared" si="17"/>
        <v>45</v>
      </c>
      <c r="AC118" s="42"/>
      <c r="AD118" s="26">
        <f t="shared" si="18"/>
        <v>47.583333333333336</v>
      </c>
      <c r="AE118" s="26"/>
      <c r="AF118" s="26"/>
      <c r="AG118" s="28"/>
      <c r="AH118" s="28">
        <f t="shared" si="19"/>
        <v>60.430833333333339</v>
      </c>
      <c r="AI118" s="5"/>
    </row>
    <row r="119" spans="1:35" x14ac:dyDescent="0.3">
      <c r="A119" s="43">
        <v>7</v>
      </c>
      <c r="B119" s="43"/>
      <c r="C119" s="40" t="s">
        <v>34</v>
      </c>
      <c r="D119" s="40"/>
      <c r="E119" s="40"/>
      <c r="F119" s="4">
        <v>42</v>
      </c>
      <c r="G119" s="4">
        <v>38</v>
      </c>
      <c r="H119" s="4">
        <v>57.5</v>
      </c>
      <c r="I119" s="4">
        <v>48</v>
      </c>
      <c r="J119" s="3"/>
      <c r="K119" s="3"/>
      <c r="L119" s="42">
        <f t="shared" si="15"/>
        <v>46.375</v>
      </c>
      <c r="M119" s="42"/>
      <c r="N119" s="4">
        <v>54</v>
      </c>
      <c r="O119" s="4">
        <v>49</v>
      </c>
      <c r="P119" s="4"/>
      <c r="Q119" s="3"/>
      <c r="R119" s="3"/>
      <c r="S119" s="3"/>
      <c r="T119" s="42">
        <f t="shared" si="16"/>
        <v>51.5</v>
      </c>
      <c r="U119" s="42"/>
      <c r="V119" s="4">
        <v>51</v>
      </c>
      <c r="W119" s="4">
        <v>47</v>
      </c>
      <c r="X119" s="4">
        <v>41</v>
      </c>
      <c r="Y119" s="4">
        <v>41</v>
      </c>
      <c r="Z119" s="3"/>
      <c r="AA119" s="3"/>
      <c r="AB119" s="42">
        <f t="shared" si="17"/>
        <v>45</v>
      </c>
      <c r="AC119" s="42"/>
      <c r="AD119" s="26">
        <f t="shared" si="18"/>
        <v>47.625</v>
      </c>
      <c r="AE119" s="26"/>
      <c r="AF119" s="26"/>
      <c r="AG119" s="28"/>
      <c r="AH119" s="28">
        <f t="shared" si="19"/>
        <v>60.483750000000001</v>
      </c>
      <c r="AI119" s="5"/>
    </row>
    <row r="120" spans="1:35" x14ac:dyDescent="0.3">
      <c r="A120" s="43">
        <v>8</v>
      </c>
      <c r="B120" s="43"/>
      <c r="C120" s="40" t="s">
        <v>33</v>
      </c>
      <c r="D120" s="40"/>
      <c r="E120" s="40"/>
      <c r="F120" s="4">
        <v>43</v>
      </c>
      <c r="G120" s="4">
        <v>38</v>
      </c>
      <c r="H120" s="4">
        <v>58</v>
      </c>
      <c r="I120" s="4">
        <v>49.5</v>
      </c>
      <c r="J120" s="3"/>
      <c r="K120" s="3"/>
      <c r="L120" s="42">
        <f t="shared" si="15"/>
        <v>47.125</v>
      </c>
      <c r="M120" s="42"/>
      <c r="N120" s="4">
        <v>54</v>
      </c>
      <c r="O120" s="4">
        <v>49.5</v>
      </c>
      <c r="P120" s="4"/>
      <c r="Q120" s="3"/>
      <c r="R120" s="3"/>
      <c r="S120" s="3"/>
      <c r="T120" s="42">
        <f t="shared" si="16"/>
        <v>51.75</v>
      </c>
      <c r="U120" s="42"/>
      <c r="V120" s="4">
        <v>51</v>
      </c>
      <c r="W120" s="4">
        <v>45</v>
      </c>
      <c r="X120" s="4">
        <v>40.5</v>
      </c>
      <c r="Y120" s="4">
        <v>41</v>
      </c>
      <c r="Z120" s="3"/>
      <c r="AA120" s="3"/>
      <c r="AB120" s="42">
        <f t="shared" si="17"/>
        <v>44.375</v>
      </c>
      <c r="AC120" s="42"/>
      <c r="AD120" s="26">
        <f t="shared" si="18"/>
        <v>47.75</v>
      </c>
      <c r="AE120" s="26"/>
      <c r="AF120" s="26"/>
      <c r="AG120" s="28"/>
      <c r="AH120" s="28">
        <f t="shared" si="19"/>
        <v>60.642499999999998</v>
      </c>
      <c r="AI120" s="5"/>
    </row>
    <row r="121" spans="1:35" x14ac:dyDescent="0.3">
      <c r="A121" s="43">
        <v>9</v>
      </c>
      <c r="B121" s="43"/>
      <c r="C121" s="40" t="s">
        <v>32</v>
      </c>
      <c r="D121" s="40"/>
      <c r="E121" s="40"/>
      <c r="F121" s="4">
        <v>43</v>
      </c>
      <c r="G121" s="4">
        <v>38</v>
      </c>
      <c r="H121" s="4">
        <v>58</v>
      </c>
      <c r="I121" s="4">
        <v>50</v>
      </c>
      <c r="J121" s="3"/>
      <c r="K121" s="3"/>
      <c r="L121" s="42">
        <f t="shared" si="15"/>
        <v>47.25</v>
      </c>
      <c r="M121" s="42"/>
      <c r="N121" s="4">
        <v>54.5</v>
      </c>
      <c r="O121" s="4">
        <v>50</v>
      </c>
      <c r="P121" s="4"/>
      <c r="Q121" s="3"/>
      <c r="R121" s="3"/>
      <c r="S121" s="3"/>
      <c r="T121" s="42">
        <f t="shared" si="16"/>
        <v>52.25</v>
      </c>
      <c r="U121" s="42"/>
      <c r="V121" s="4">
        <v>51.5</v>
      </c>
      <c r="W121" s="4">
        <v>47</v>
      </c>
      <c r="X121" s="4">
        <v>41</v>
      </c>
      <c r="Y121" s="4">
        <v>41</v>
      </c>
      <c r="Z121" s="3"/>
      <c r="AA121" s="3"/>
      <c r="AB121" s="42">
        <f t="shared" si="17"/>
        <v>45.125</v>
      </c>
      <c r="AC121" s="42"/>
      <c r="AD121" s="26">
        <f t="shared" si="18"/>
        <v>48.208333333333336</v>
      </c>
      <c r="AE121" s="26"/>
      <c r="AF121" s="26"/>
      <c r="AG121" s="28"/>
      <c r="AH121" s="28">
        <f t="shared" si="19"/>
        <v>61.224583333333335</v>
      </c>
      <c r="AI121" s="5"/>
    </row>
    <row r="122" spans="1:35" x14ac:dyDescent="0.3">
      <c r="A122" s="43">
        <v>10</v>
      </c>
      <c r="B122" s="43"/>
      <c r="C122" s="40" t="s">
        <v>31</v>
      </c>
      <c r="D122" s="40"/>
      <c r="E122" s="40"/>
      <c r="F122" s="4">
        <v>42.5</v>
      </c>
      <c r="G122" s="4">
        <v>37.5</v>
      </c>
      <c r="H122" s="4">
        <v>57.5</v>
      </c>
      <c r="I122" s="4">
        <v>50</v>
      </c>
      <c r="J122" s="3"/>
      <c r="K122" s="3"/>
      <c r="L122" s="42">
        <f t="shared" si="15"/>
        <v>46.875</v>
      </c>
      <c r="M122" s="42"/>
      <c r="N122" s="4">
        <v>55</v>
      </c>
      <c r="O122" s="4">
        <v>50.5</v>
      </c>
      <c r="P122" s="4"/>
      <c r="Q122" s="3"/>
      <c r="R122" s="3"/>
      <c r="S122" s="3"/>
      <c r="T122" s="42">
        <f t="shared" si="16"/>
        <v>52.75</v>
      </c>
      <c r="U122" s="42"/>
      <c r="V122" s="4">
        <v>52</v>
      </c>
      <c r="W122" s="4">
        <v>48.5</v>
      </c>
      <c r="X122" s="4">
        <v>41</v>
      </c>
      <c r="Y122" s="4">
        <v>41.5</v>
      </c>
      <c r="Z122" s="3"/>
      <c r="AA122" s="3"/>
      <c r="AB122" s="42">
        <f t="shared" si="17"/>
        <v>45.75</v>
      </c>
      <c r="AC122" s="42"/>
      <c r="AD122" s="26">
        <f t="shared" si="18"/>
        <v>48.458333333333336</v>
      </c>
      <c r="AE122" s="26"/>
      <c r="AF122" s="26"/>
      <c r="AG122" s="28"/>
      <c r="AH122" s="28">
        <f t="shared" si="19"/>
        <v>61.542083333333338</v>
      </c>
      <c r="AI122" s="5"/>
    </row>
    <row r="123" spans="1:35" x14ac:dyDescent="0.3">
      <c r="A123" s="43">
        <v>11</v>
      </c>
      <c r="B123" s="43"/>
      <c r="C123" s="40" t="s">
        <v>30</v>
      </c>
      <c r="D123" s="40"/>
      <c r="E123" s="40"/>
      <c r="F123" s="4">
        <v>42</v>
      </c>
      <c r="G123" s="4">
        <v>37.5</v>
      </c>
      <c r="H123" s="4">
        <v>57</v>
      </c>
      <c r="I123" s="4">
        <v>50</v>
      </c>
      <c r="J123" s="3"/>
      <c r="K123" s="3"/>
      <c r="L123" s="42">
        <f t="shared" si="15"/>
        <v>46.625</v>
      </c>
      <c r="M123" s="42"/>
      <c r="N123" s="4">
        <v>54.5</v>
      </c>
      <c r="O123" s="4">
        <v>50.5</v>
      </c>
      <c r="P123" s="4"/>
      <c r="Q123" s="3"/>
      <c r="R123" s="3"/>
      <c r="S123" s="3"/>
      <c r="T123" s="42">
        <f t="shared" si="16"/>
        <v>52.5</v>
      </c>
      <c r="U123" s="42"/>
      <c r="V123" s="4">
        <v>52</v>
      </c>
      <c r="W123" s="4">
        <v>48.5</v>
      </c>
      <c r="X123" s="4">
        <v>41</v>
      </c>
      <c r="Y123" s="4">
        <v>41</v>
      </c>
      <c r="Z123" s="3"/>
      <c r="AA123" s="3"/>
      <c r="AB123" s="42">
        <f t="shared" si="17"/>
        <v>45.625</v>
      </c>
      <c r="AC123" s="42"/>
      <c r="AD123" s="26">
        <f t="shared" si="18"/>
        <v>48.25</v>
      </c>
      <c r="AE123" s="26"/>
      <c r="AF123" s="26"/>
      <c r="AG123" s="28"/>
      <c r="AH123" s="28">
        <f t="shared" si="19"/>
        <v>61.277500000000003</v>
      </c>
      <c r="AI123" s="5"/>
    </row>
    <row r="124" spans="1:35" x14ac:dyDescent="0.3">
      <c r="A124" s="43">
        <v>12</v>
      </c>
      <c r="B124" s="43"/>
      <c r="C124" s="40" t="s">
        <v>29</v>
      </c>
      <c r="D124" s="40"/>
      <c r="E124" s="40"/>
      <c r="F124" s="4">
        <v>41</v>
      </c>
      <c r="G124" s="4">
        <v>37</v>
      </c>
      <c r="H124" s="4">
        <v>56</v>
      </c>
      <c r="I124" s="4">
        <v>49.5</v>
      </c>
      <c r="J124" s="3"/>
      <c r="K124" s="3"/>
      <c r="L124" s="42">
        <f t="shared" si="15"/>
        <v>45.875</v>
      </c>
      <c r="M124" s="42"/>
      <c r="N124" s="4">
        <v>54</v>
      </c>
      <c r="O124" s="4">
        <v>50</v>
      </c>
      <c r="P124" s="4"/>
      <c r="Q124" s="3"/>
      <c r="R124" s="3"/>
      <c r="S124" s="3"/>
      <c r="T124" s="42">
        <f t="shared" si="16"/>
        <v>52</v>
      </c>
      <c r="U124" s="42"/>
      <c r="V124" s="4">
        <v>51.5</v>
      </c>
      <c r="W124" s="4">
        <v>47.5</v>
      </c>
      <c r="X124" s="4">
        <v>41</v>
      </c>
      <c r="Y124" s="4">
        <v>41</v>
      </c>
      <c r="Z124" s="3"/>
      <c r="AA124" s="3"/>
      <c r="AB124" s="42">
        <f t="shared" si="17"/>
        <v>45.25</v>
      </c>
      <c r="AC124" s="42"/>
      <c r="AD124" s="26">
        <f t="shared" si="18"/>
        <v>47.708333333333336</v>
      </c>
      <c r="AE124" s="26"/>
      <c r="AF124" s="26"/>
      <c r="AG124" s="28"/>
      <c r="AH124" s="28">
        <f t="shared" si="19"/>
        <v>60.589583333333337</v>
      </c>
      <c r="AI124" s="5"/>
    </row>
    <row r="125" spans="1:35" x14ac:dyDescent="0.3">
      <c r="A125" s="43">
        <v>13</v>
      </c>
      <c r="B125" s="43"/>
      <c r="C125" s="40" t="s">
        <v>28</v>
      </c>
      <c r="D125" s="40"/>
      <c r="E125" s="40"/>
      <c r="F125" s="4">
        <v>40.5</v>
      </c>
      <c r="G125" s="4">
        <v>37</v>
      </c>
      <c r="H125" s="4">
        <v>55.5</v>
      </c>
      <c r="I125" s="4">
        <v>49</v>
      </c>
      <c r="J125" s="3"/>
      <c r="K125" s="3"/>
      <c r="L125" s="42">
        <f t="shared" si="15"/>
        <v>45.5</v>
      </c>
      <c r="M125" s="42"/>
      <c r="N125" s="4">
        <v>53.5</v>
      </c>
      <c r="O125" s="4">
        <v>49.5</v>
      </c>
      <c r="P125" s="4"/>
      <c r="Q125" s="3"/>
      <c r="R125" s="3"/>
      <c r="S125" s="3"/>
      <c r="T125" s="42">
        <f t="shared" si="16"/>
        <v>51.5</v>
      </c>
      <c r="U125" s="42"/>
      <c r="V125" s="4">
        <v>51</v>
      </c>
      <c r="W125" s="4">
        <v>47.5</v>
      </c>
      <c r="X125" s="4">
        <v>41</v>
      </c>
      <c r="Y125" s="4">
        <v>41</v>
      </c>
      <c r="Z125" s="3"/>
      <c r="AA125" s="3"/>
      <c r="AB125" s="42">
        <f t="shared" si="17"/>
        <v>45.125</v>
      </c>
      <c r="AC125" s="42"/>
      <c r="AD125" s="26">
        <f t="shared" si="18"/>
        <v>47.375</v>
      </c>
      <c r="AE125" s="26"/>
      <c r="AF125" s="26"/>
      <c r="AG125" s="26"/>
      <c r="AH125" s="28">
        <f t="shared" si="19"/>
        <v>60.166249999999998</v>
      </c>
      <c r="AI125" s="5"/>
    </row>
    <row r="126" spans="1:35" x14ac:dyDescent="0.3">
      <c r="A126" s="43"/>
      <c r="B126" s="43"/>
      <c r="C126" s="43"/>
      <c r="D126" s="43"/>
      <c r="E126" s="43"/>
      <c r="F126" s="3"/>
      <c r="G126" s="3"/>
      <c r="H126" s="3"/>
      <c r="I126" s="3"/>
      <c r="J126" s="3"/>
      <c r="K126" s="3"/>
      <c r="L126" s="43"/>
      <c r="M126" s="43"/>
      <c r="N126" s="3"/>
      <c r="O126" s="3"/>
      <c r="P126" s="3"/>
      <c r="Q126" s="3"/>
      <c r="R126" s="3"/>
      <c r="S126" s="3"/>
      <c r="T126" s="43"/>
      <c r="U126" s="43"/>
      <c r="V126" s="3"/>
      <c r="W126" s="3"/>
      <c r="X126" s="3"/>
      <c r="Y126" s="3"/>
      <c r="Z126" s="3"/>
      <c r="AA126" s="3"/>
      <c r="AB126" s="43"/>
      <c r="AC126" s="43"/>
      <c r="AD126" s="43"/>
      <c r="AE126" s="43"/>
      <c r="AF126" s="43"/>
      <c r="AG126" s="43"/>
      <c r="AH126" s="43"/>
      <c r="AI126" s="43"/>
    </row>
    <row r="127" spans="1:35" x14ac:dyDescent="0.3">
      <c r="A127" s="43"/>
      <c r="B127" s="43"/>
      <c r="C127" s="40" t="s">
        <v>2</v>
      </c>
      <c r="D127" s="40"/>
      <c r="E127" s="40"/>
      <c r="F127" s="20">
        <f>AVERAGE(F113:I125)</f>
        <v>45.721153846153847</v>
      </c>
      <c r="G127" s="4"/>
      <c r="H127" s="4"/>
      <c r="I127" s="4"/>
      <c r="J127" s="4"/>
      <c r="K127" s="4"/>
      <c r="L127" s="50"/>
      <c r="M127" s="50"/>
      <c r="N127" s="20">
        <f>AVERAGE(N113:Q125)</f>
        <v>51.096153846153847</v>
      </c>
      <c r="O127" s="4"/>
      <c r="P127" s="4"/>
      <c r="Q127" s="4"/>
      <c r="R127" s="4"/>
      <c r="S127" s="4"/>
      <c r="T127" s="50"/>
      <c r="U127" s="50"/>
      <c r="V127" s="20">
        <f>AVERAGE(V113:W125)</f>
        <v>48.71153846153846</v>
      </c>
      <c r="W127" s="4"/>
      <c r="X127" s="20">
        <f>AVERAGE(X113:Y125)</f>
        <v>41.5</v>
      </c>
      <c r="Y127" s="3"/>
      <c r="Z127" s="3"/>
      <c r="AA127" s="3"/>
      <c r="AB127" s="43"/>
      <c r="AC127" s="43"/>
      <c r="AD127" s="43"/>
      <c r="AE127" s="43"/>
      <c r="AF127" s="43"/>
      <c r="AG127" s="43"/>
      <c r="AH127" s="43"/>
      <c r="AI127" s="43"/>
    </row>
    <row r="128" spans="1:35" x14ac:dyDescent="0.3">
      <c r="A128" s="43"/>
      <c r="B128" s="43"/>
      <c r="C128" s="40"/>
      <c r="D128" s="40"/>
      <c r="E128" s="40"/>
      <c r="F128" s="4"/>
      <c r="G128" s="4"/>
      <c r="H128" s="4"/>
      <c r="I128" s="4"/>
      <c r="J128" s="4"/>
      <c r="K128" s="4"/>
      <c r="L128" s="50"/>
      <c r="M128" s="50"/>
      <c r="N128" s="4"/>
      <c r="O128" s="4"/>
      <c r="P128" s="4"/>
      <c r="Q128" s="4"/>
      <c r="R128" s="4"/>
      <c r="S128" s="4"/>
      <c r="T128" s="50"/>
      <c r="U128" s="50"/>
      <c r="V128" s="4"/>
      <c r="W128" s="4"/>
      <c r="X128" s="3"/>
      <c r="Y128" s="3"/>
      <c r="Z128" s="3"/>
      <c r="AA128" s="3"/>
      <c r="AB128" s="43"/>
      <c r="AC128" s="43"/>
      <c r="AD128" s="43"/>
      <c r="AE128" s="43"/>
      <c r="AF128" s="43"/>
      <c r="AG128" s="43"/>
      <c r="AH128" s="43"/>
      <c r="AI128" s="43"/>
    </row>
    <row r="129" spans="1:35" x14ac:dyDescent="0.3">
      <c r="A129" s="43"/>
      <c r="B129" s="43"/>
      <c r="C129" s="43"/>
      <c r="D129" s="43"/>
      <c r="E129" s="43"/>
      <c r="F129" s="3"/>
      <c r="G129" s="3"/>
      <c r="H129" s="3"/>
      <c r="I129" s="3"/>
      <c r="J129" s="3"/>
      <c r="K129" s="3"/>
      <c r="L129" s="43"/>
      <c r="M129" s="43"/>
      <c r="N129" s="3"/>
      <c r="O129" s="3"/>
      <c r="P129" s="3"/>
      <c r="Q129" s="3"/>
      <c r="R129" s="3"/>
      <c r="S129" s="3"/>
      <c r="T129" s="43"/>
      <c r="U129" s="43"/>
      <c r="V129" s="3"/>
      <c r="W129" s="3"/>
      <c r="X129" s="3"/>
      <c r="Y129" s="3"/>
      <c r="Z129" s="3"/>
      <c r="AA129" s="3"/>
      <c r="AB129" s="43"/>
      <c r="AC129" s="43"/>
      <c r="AD129" s="43"/>
      <c r="AE129" s="43"/>
      <c r="AF129" s="43"/>
      <c r="AG129" s="43"/>
      <c r="AH129" s="43"/>
      <c r="AI129" s="43"/>
    </row>
    <row r="130" spans="1:35" ht="15" thickBot="1" x14ac:dyDescent="0.35">
      <c r="A130" s="43"/>
      <c r="B130" s="43"/>
      <c r="C130" s="43" t="s">
        <v>74</v>
      </c>
      <c r="D130" s="43"/>
      <c r="E130" s="43"/>
      <c r="F130" s="22">
        <f>(F127+F93+F60+F27)/4</f>
        <v>48.933493589743591</v>
      </c>
      <c r="G130" s="3"/>
      <c r="H130" s="3"/>
      <c r="I130" s="3"/>
      <c r="J130" s="3"/>
      <c r="K130" s="3"/>
      <c r="L130" s="43"/>
      <c r="M130" s="43"/>
      <c r="N130" s="20">
        <f>(N127+N93+N60+N27)/4</f>
        <v>53.730769230769226</v>
      </c>
      <c r="O130" s="3"/>
      <c r="P130" s="3"/>
      <c r="Q130" s="3"/>
      <c r="R130" s="3"/>
      <c r="S130" s="3"/>
      <c r="T130" s="43"/>
      <c r="U130" s="43"/>
      <c r="V130" s="20">
        <f>(V127+V93+V60+V27)/4</f>
        <v>48.552884615384613</v>
      </c>
      <c r="W130" s="3"/>
      <c r="X130" s="20">
        <f>(X127+X93+X60+X27)/4</f>
        <v>41.980769230769234</v>
      </c>
      <c r="Y130" s="3"/>
      <c r="Z130" s="3"/>
      <c r="AA130" s="3"/>
      <c r="AB130" s="43"/>
      <c r="AC130" s="43"/>
      <c r="AD130" s="43"/>
      <c r="AE130" s="43"/>
      <c r="AF130" s="43"/>
      <c r="AG130" s="43"/>
      <c r="AH130" s="43"/>
      <c r="AI130" s="43"/>
    </row>
    <row r="131" spans="1:35" ht="15" thickBot="1" x14ac:dyDescent="0.35">
      <c r="A131" s="43"/>
      <c r="B131" s="43"/>
      <c r="C131" s="58" t="s">
        <v>78</v>
      </c>
      <c r="D131" s="58"/>
      <c r="E131" s="59"/>
      <c r="F131" s="35">
        <v>1.27</v>
      </c>
      <c r="G131" s="3"/>
      <c r="H131" s="3"/>
      <c r="I131" s="3"/>
      <c r="J131" s="3"/>
      <c r="K131" s="3"/>
      <c r="L131" s="43"/>
      <c r="M131" s="43"/>
      <c r="N131" s="3"/>
      <c r="O131" s="3"/>
      <c r="P131" s="3"/>
      <c r="Q131" s="3"/>
      <c r="R131" s="3"/>
      <c r="S131" s="3"/>
      <c r="T131" s="43"/>
      <c r="U131" s="43"/>
      <c r="V131" s="3"/>
      <c r="W131" s="3"/>
      <c r="X131" s="3"/>
      <c r="Y131" s="3"/>
      <c r="Z131" s="3"/>
      <c r="AA131" s="3"/>
      <c r="AB131" s="43"/>
      <c r="AC131" s="43"/>
      <c r="AD131" s="43"/>
      <c r="AE131" s="43"/>
      <c r="AF131" s="43"/>
      <c r="AG131" s="43"/>
      <c r="AH131" s="43"/>
      <c r="AI131" s="43"/>
    </row>
    <row r="132" spans="1:35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</row>
    <row r="133" spans="1:35" x14ac:dyDescent="0.3">
      <c r="A133" s="1"/>
      <c r="B133" s="1"/>
      <c r="C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2" t="s">
        <v>1</v>
      </c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</row>
    <row r="134" spans="1:35" x14ac:dyDescent="0.3">
      <c r="A134" s="1"/>
      <c r="B134" s="1"/>
      <c r="C134" s="1"/>
      <c r="D134" s="1" t="s">
        <v>0</v>
      </c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</row>
  </sheetData>
  <mergeCells count="574">
    <mergeCell ref="A131:B131"/>
    <mergeCell ref="C131:E131"/>
    <mergeCell ref="L131:M131"/>
    <mergeCell ref="T131:U131"/>
    <mergeCell ref="AB131:AC131"/>
    <mergeCell ref="AD131:AG131"/>
    <mergeCell ref="AH131:AI131"/>
    <mergeCell ref="A130:B130"/>
    <mergeCell ref="C130:E130"/>
    <mergeCell ref="AD129:AG129"/>
    <mergeCell ref="AH129:AI129"/>
    <mergeCell ref="A128:B128"/>
    <mergeCell ref="C128:E128"/>
    <mergeCell ref="L128:M128"/>
    <mergeCell ref="T128:U128"/>
    <mergeCell ref="AB128:AC128"/>
    <mergeCell ref="AD128:AG128"/>
    <mergeCell ref="L130:M130"/>
    <mergeCell ref="T130:U130"/>
    <mergeCell ref="AB130:AC130"/>
    <mergeCell ref="AD130:AG130"/>
    <mergeCell ref="AH128:AI128"/>
    <mergeCell ref="A129:B129"/>
    <mergeCell ref="C129:E129"/>
    <mergeCell ref="L129:M129"/>
    <mergeCell ref="T129:U129"/>
    <mergeCell ref="AB129:AC129"/>
    <mergeCell ref="AH130:AI130"/>
    <mergeCell ref="A125:B125"/>
    <mergeCell ref="C125:E125"/>
    <mergeCell ref="L125:M125"/>
    <mergeCell ref="T125:U125"/>
    <mergeCell ref="AB125:AC125"/>
    <mergeCell ref="AH126:AI126"/>
    <mergeCell ref="AH127:AI127"/>
    <mergeCell ref="A126:B126"/>
    <mergeCell ref="C126:E126"/>
    <mergeCell ref="L126:M126"/>
    <mergeCell ref="T126:U126"/>
    <mergeCell ref="AB126:AC126"/>
    <mergeCell ref="AD126:AG126"/>
    <mergeCell ref="A127:B127"/>
    <mergeCell ref="C127:E127"/>
    <mergeCell ref="L127:M127"/>
    <mergeCell ref="T127:U127"/>
    <mergeCell ref="AB127:AC127"/>
    <mergeCell ref="AD127:AG127"/>
    <mergeCell ref="A124:B124"/>
    <mergeCell ref="C124:E124"/>
    <mergeCell ref="L124:M124"/>
    <mergeCell ref="T124:U124"/>
    <mergeCell ref="AB124:AC124"/>
    <mergeCell ref="A123:B123"/>
    <mergeCell ref="C123:E123"/>
    <mergeCell ref="L123:M123"/>
    <mergeCell ref="T123:U123"/>
    <mergeCell ref="AB123:AC123"/>
    <mergeCell ref="A122:B122"/>
    <mergeCell ref="C122:E122"/>
    <mergeCell ref="L122:M122"/>
    <mergeCell ref="T122:U122"/>
    <mergeCell ref="AB122:AC122"/>
    <mergeCell ref="A121:B121"/>
    <mergeCell ref="C121:E121"/>
    <mergeCell ref="L121:M121"/>
    <mergeCell ref="T121:U121"/>
    <mergeCell ref="AB121:AC121"/>
    <mergeCell ref="A117:B117"/>
    <mergeCell ref="C117:E117"/>
    <mergeCell ref="L117:M117"/>
    <mergeCell ref="T117:U117"/>
    <mergeCell ref="AB117:AC117"/>
    <mergeCell ref="A120:B120"/>
    <mergeCell ref="C120:E120"/>
    <mergeCell ref="L120:M120"/>
    <mergeCell ref="T120:U120"/>
    <mergeCell ref="AB120:AC120"/>
    <mergeCell ref="A119:B119"/>
    <mergeCell ref="C119:E119"/>
    <mergeCell ref="L119:M119"/>
    <mergeCell ref="T119:U119"/>
    <mergeCell ref="AB119:AC119"/>
    <mergeCell ref="AD105:AG110"/>
    <mergeCell ref="F107:AC108"/>
    <mergeCell ref="F109:M110"/>
    <mergeCell ref="N109:U110"/>
    <mergeCell ref="V109:AC110"/>
    <mergeCell ref="F111:F112"/>
    <mergeCell ref="G111:G112"/>
    <mergeCell ref="C97:E97"/>
    <mergeCell ref="L97:M97"/>
    <mergeCell ref="T97:U97"/>
    <mergeCell ref="AB97:AC97"/>
    <mergeCell ref="AD97:AG97"/>
    <mergeCell ref="AH97:AI97"/>
    <mergeCell ref="L114:M114"/>
    <mergeCell ref="T114:U114"/>
    <mergeCell ref="AB114:AC114"/>
    <mergeCell ref="AD104:AI104"/>
    <mergeCell ref="L111:M112"/>
    <mergeCell ref="N111:N112"/>
    <mergeCell ref="O111:O112"/>
    <mergeCell ref="AH105:AI112"/>
    <mergeCell ref="AD103:AI103"/>
    <mergeCell ref="A104:M104"/>
    <mergeCell ref="N104:AC104"/>
    <mergeCell ref="A103:M103"/>
    <mergeCell ref="N103:AC103"/>
    <mergeCell ref="A97:B97"/>
    <mergeCell ref="AD111:AG112"/>
    <mergeCell ref="R111:R112"/>
    <mergeCell ref="S111:S112"/>
    <mergeCell ref="T111:U112"/>
    <mergeCell ref="V111:V112"/>
    <mergeCell ref="W111:W112"/>
    <mergeCell ref="A114:B114"/>
    <mergeCell ref="C114:E114"/>
    <mergeCell ref="AB113:AC113"/>
    <mergeCell ref="K111:K112"/>
    <mergeCell ref="Q111:Q112"/>
    <mergeCell ref="Y111:Y112"/>
    <mergeCell ref="P111:P112"/>
    <mergeCell ref="X111:X112"/>
    <mergeCell ref="A113:B113"/>
    <mergeCell ref="A105:B112"/>
    <mergeCell ref="C105:E112"/>
    <mergeCell ref="H111:H112"/>
    <mergeCell ref="I111:I112"/>
    <mergeCell ref="J111:J112"/>
    <mergeCell ref="Z111:Z112"/>
    <mergeCell ref="AA111:AA112"/>
    <mergeCell ref="AB111:AC112"/>
    <mergeCell ref="F105:U106"/>
    <mergeCell ref="W105:AC106"/>
    <mergeCell ref="AH96:AI96"/>
    <mergeCell ref="A95:B95"/>
    <mergeCell ref="C95:E95"/>
    <mergeCell ref="L95:M95"/>
    <mergeCell ref="T95:U95"/>
    <mergeCell ref="AB95:AC95"/>
    <mergeCell ref="AD95:AG95"/>
    <mergeCell ref="A94:B94"/>
    <mergeCell ref="C96:E96"/>
    <mergeCell ref="L96:M96"/>
    <mergeCell ref="T96:U96"/>
    <mergeCell ref="AB96:AC96"/>
    <mergeCell ref="AD96:AG96"/>
    <mergeCell ref="A96:B96"/>
    <mergeCell ref="C94:E94"/>
    <mergeCell ref="L94:M94"/>
    <mergeCell ref="T94:U94"/>
    <mergeCell ref="AB94:AC94"/>
    <mergeCell ref="AD94:AG94"/>
    <mergeCell ref="AH92:AI92"/>
    <mergeCell ref="AH93:AI93"/>
    <mergeCell ref="AH94:AI94"/>
    <mergeCell ref="AH95:AI95"/>
    <mergeCell ref="AD92:AG92"/>
    <mergeCell ref="A93:B93"/>
    <mergeCell ref="C93:E93"/>
    <mergeCell ref="L93:M93"/>
    <mergeCell ref="T93:U93"/>
    <mergeCell ref="AB93:AC93"/>
    <mergeCell ref="AD93:AG93"/>
    <mergeCell ref="A92:B92"/>
    <mergeCell ref="C92:E92"/>
    <mergeCell ref="L92:M92"/>
    <mergeCell ref="T92:U92"/>
    <mergeCell ref="AB92:AC92"/>
    <mergeCell ref="A91:B91"/>
    <mergeCell ref="C91:E91"/>
    <mergeCell ref="L91:M91"/>
    <mergeCell ref="AB85:AC85"/>
    <mergeCell ref="A84:B84"/>
    <mergeCell ref="C84:E84"/>
    <mergeCell ref="L84:M84"/>
    <mergeCell ref="T84:U84"/>
    <mergeCell ref="AB84:AC84"/>
    <mergeCell ref="A88:B88"/>
    <mergeCell ref="C88:E88"/>
    <mergeCell ref="L88:M88"/>
    <mergeCell ref="T88:U88"/>
    <mergeCell ref="AB88:AC88"/>
    <mergeCell ref="A86:B86"/>
    <mergeCell ref="C86:E86"/>
    <mergeCell ref="C87:E87"/>
    <mergeCell ref="T87:U87"/>
    <mergeCell ref="AB87:AC87"/>
    <mergeCell ref="T81:U81"/>
    <mergeCell ref="C85:E85"/>
    <mergeCell ref="L85:M85"/>
    <mergeCell ref="T85:U85"/>
    <mergeCell ref="C82:E82"/>
    <mergeCell ref="A85:B85"/>
    <mergeCell ref="L89:M89"/>
    <mergeCell ref="T89:U89"/>
    <mergeCell ref="AB89:AC89"/>
    <mergeCell ref="T91:U91"/>
    <mergeCell ref="AB91:AC91"/>
    <mergeCell ref="A90:B90"/>
    <mergeCell ref="C90:E90"/>
    <mergeCell ref="L90:M90"/>
    <mergeCell ref="T90:U90"/>
    <mergeCell ref="AB90:AC90"/>
    <mergeCell ref="A71:B78"/>
    <mergeCell ref="C71:E78"/>
    <mergeCell ref="F71:U72"/>
    <mergeCell ref="W71:AC72"/>
    <mergeCell ref="A83:B83"/>
    <mergeCell ref="C83:E83"/>
    <mergeCell ref="L83:M83"/>
    <mergeCell ref="T83:U83"/>
    <mergeCell ref="AB83:AC83"/>
    <mergeCell ref="A82:B82"/>
    <mergeCell ref="A80:B80"/>
    <mergeCell ref="C80:E80"/>
    <mergeCell ref="L80:M80"/>
    <mergeCell ref="T80:U80"/>
    <mergeCell ref="A81:B81"/>
    <mergeCell ref="C81:E81"/>
    <mergeCell ref="L81:M81"/>
    <mergeCell ref="AH62:AI62"/>
    <mergeCell ref="A63:B63"/>
    <mergeCell ref="C63:E63"/>
    <mergeCell ref="L63:M63"/>
    <mergeCell ref="T63:U63"/>
    <mergeCell ref="AB63:AC63"/>
    <mergeCell ref="AD63:AG63"/>
    <mergeCell ref="AH63:AI63"/>
    <mergeCell ref="A62:B62"/>
    <mergeCell ref="C62:E62"/>
    <mergeCell ref="L62:M62"/>
    <mergeCell ref="T62:U62"/>
    <mergeCell ref="AB62:AC62"/>
    <mergeCell ref="AD62:AG62"/>
    <mergeCell ref="AH61:AI61"/>
    <mergeCell ref="A60:B60"/>
    <mergeCell ref="C60:E60"/>
    <mergeCell ref="L60:M60"/>
    <mergeCell ref="T60:U60"/>
    <mergeCell ref="AB60:AC60"/>
    <mergeCell ref="AD60:AG60"/>
    <mergeCell ref="AH60:AI60"/>
    <mergeCell ref="A61:B61"/>
    <mergeCell ref="C61:E61"/>
    <mergeCell ref="L61:M61"/>
    <mergeCell ref="T61:U61"/>
    <mergeCell ref="AB61:AC61"/>
    <mergeCell ref="AD61:AG61"/>
    <mergeCell ref="AH59:AI59"/>
    <mergeCell ref="A58:B58"/>
    <mergeCell ref="C58:E58"/>
    <mergeCell ref="L58:M58"/>
    <mergeCell ref="T58:U58"/>
    <mergeCell ref="AB58:AC58"/>
    <mergeCell ref="A59:B59"/>
    <mergeCell ref="C59:E59"/>
    <mergeCell ref="L59:M59"/>
    <mergeCell ref="T59:U59"/>
    <mergeCell ref="AB59:AC59"/>
    <mergeCell ref="AD59:AG59"/>
    <mergeCell ref="A57:B57"/>
    <mergeCell ref="C57:E57"/>
    <mergeCell ref="L57:M57"/>
    <mergeCell ref="T57:U57"/>
    <mergeCell ref="AB57:AC57"/>
    <mergeCell ref="A56:B56"/>
    <mergeCell ref="C56:E56"/>
    <mergeCell ref="L56:M56"/>
    <mergeCell ref="T56:U56"/>
    <mergeCell ref="AB56:AC56"/>
    <mergeCell ref="A55:B55"/>
    <mergeCell ref="C55:E55"/>
    <mergeCell ref="L55:M55"/>
    <mergeCell ref="T55:U55"/>
    <mergeCell ref="AB55:AC55"/>
    <mergeCell ref="A54:B54"/>
    <mergeCell ref="C54:E54"/>
    <mergeCell ref="L54:M54"/>
    <mergeCell ref="T54:U54"/>
    <mergeCell ref="AB54:AC54"/>
    <mergeCell ref="A16:B16"/>
    <mergeCell ref="A17:B17"/>
    <mergeCell ref="A18:B18"/>
    <mergeCell ref="AB15:AC15"/>
    <mergeCell ref="AB14:AC14"/>
    <mergeCell ref="L14:M14"/>
    <mergeCell ref="T14:U14"/>
    <mergeCell ref="T15:U15"/>
    <mergeCell ref="A53:B53"/>
    <mergeCell ref="C53:E53"/>
    <mergeCell ref="L53:M53"/>
    <mergeCell ref="T53:U53"/>
    <mergeCell ref="AB53:AC53"/>
    <mergeCell ref="A52:B52"/>
    <mergeCell ref="C52:E52"/>
    <mergeCell ref="L52:M52"/>
    <mergeCell ref="T52:U52"/>
    <mergeCell ref="AB52:AC52"/>
    <mergeCell ref="A47:B47"/>
    <mergeCell ref="C47:E47"/>
    <mergeCell ref="L47:M47"/>
    <mergeCell ref="W38:AC39"/>
    <mergeCell ref="AB19:AC19"/>
    <mergeCell ref="AB20:AC20"/>
    <mergeCell ref="A22:B22"/>
    <mergeCell ref="A51:B51"/>
    <mergeCell ref="C51:E51"/>
    <mergeCell ref="L51:M51"/>
    <mergeCell ref="T51:U51"/>
    <mergeCell ref="AB51:AC51"/>
    <mergeCell ref="A14:B14"/>
    <mergeCell ref="C14:E14"/>
    <mergeCell ref="A4:M4"/>
    <mergeCell ref="N3:AC3"/>
    <mergeCell ref="A3:M3"/>
    <mergeCell ref="T13:U13"/>
    <mergeCell ref="L13:M13"/>
    <mergeCell ref="AB13:AC13"/>
    <mergeCell ref="V5:V6"/>
    <mergeCell ref="R11:R12"/>
    <mergeCell ref="S11:S12"/>
    <mergeCell ref="X11:X12"/>
    <mergeCell ref="Y11:Y12"/>
    <mergeCell ref="Z11:Z12"/>
    <mergeCell ref="A2:AI2"/>
    <mergeCell ref="A13:B13"/>
    <mergeCell ref="C5:E12"/>
    <mergeCell ref="A5:B12"/>
    <mergeCell ref="AD5:AG10"/>
    <mergeCell ref="AH5:AI12"/>
    <mergeCell ref="O11:O12"/>
    <mergeCell ref="P11:P12"/>
    <mergeCell ref="Q11:Q12"/>
    <mergeCell ref="G11:G12"/>
    <mergeCell ref="F11:F12"/>
    <mergeCell ref="F7:AC8"/>
    <mergeCell ref="F9:M10"/>
    <mergeCell ref="N9:U10"/>
    <mergeCell ref="V9:AC10"/>
    <mergeCell ref="K11:K12"/>
    <mergeCell ref="AA11:AA12"/>
    <mergeCell ref="H11:H12"/>
    <mergeCell ref="I11:I12"/>
    <mergeCell ref="J11:J12"/>
    <mergeCell ref="C13:E13"/>
    <mergeCell ref="L19:M19"/>
    <mergeCell ref="L15:M15"/>
    <mergeCell ref="L16:M16"/>
    <mergeCell ref="A21:B21"/>
    <mergeCell ref="C20:E20"/>
    <mergeCell ref="C21:E21"/>
    <mergeCell ref="T17:U17"/>
    <mergeCell ref="T18:U18"/>
    <mergeCell ref="T19:U19"/>
    <mergeCell ref="A19:B19"/>
    <mergeCell ref="A20:B20"/>
    <mergeCell ref="C19:E19"/>
    <mergeCell ref="T16:U16"/>
    <mergeCell ref="L17:M17"/>
    <mergeCell ref="C15:E15"/>
    <mergeCell ref="C16:E16"/>
    <mergeCell ref="C17:E17"/>
    <mergeCell ref="C18:E18"/>
    <mergeCell ref="L18:M18"/>
    <mergeCell ref="L20:M20"/>
    <mergeCell ref="L21:M21"/>
    <mergeCell ref="T20:U20"/>
    <mergeCell ref="T21:U21"/>
    <mergeCell ref="A15:B15"/>
    <mergeCell ref="AB18:AC18"/>
    <mergeCell ref="AD3:AI3"/>
    <mergeCell ref="AD4:AI4"/>
    <mergeCell ref="L11:M12"/>
    <mergeCell ref="V11:V12"/>
    <mergeCell ref="W11:W12"/>
    <mergeCell ref="T11:U12"/>
    <mergeCell ref="N11:N12"/>
    <mergeCell ref="AD11:AG12"/>
    <mergeCell ref="AB11:AC12"/>
    <mergeCell ref="N4:AC4"/>
    <mergeCell ref="F5:U6"/>
    <mergeCell ref="W5:AC6"/>
    <mergeCell ref="AB16:AC16"/>
    <mergeCell ref="AB17:AC17"/>
    <mergeCell ref="A23:B23"/>
    <mergeCell ref="A24:B24"/>
    <mergeCell ref="C22:E22"/>
    <mergeCell ref="C23:E23"/>
    <mergeCell ref="L30:M30"/>
    <mergeCell ref="A38:B45"/>
    <mergeCell ref="C38:E45"/>
    <mergeCell ref="F38:U39"/>
    <mergeCell ref="C29:E29"/>
    <mergeCell ref="C24:E24"/>
    <mergeCell ref="C25:E25"/>
    <mergeCell ref="C26:E26"/>
    <mergeCell ref="A25:B25"/>
    <mergeCell ref="A26:B26"/>
    <mergeCell ref="R44:R45"/>
    <mergeCell ref="AB21:AC21"/>
    <mergeCell ref="C50:E50"/>
    <mergeCell ref="L50:M50"/>
    <mergeCell ref="T29:U29"/>
    <mergeCell ref="AD29:AG29"/>
    <mergeCell ref="A36:M36"/>
    <mergeCell ref="N36:AC36"/>
    <mergeCell ref="L29:M29"/>
    <mergeCell ref="L24:M24"/>
    <mergeCell ref="T27:U27"/>
    <mergeCell ref="T46:U46"/>
    <mergeCell ref="AB46:AC46"/>
    <mergeCell ref="T44:U45"/>
    <mergeCell ref="V44:V45"/>
    <mergeCell ref="W44:W45"/>
    <mergeCell ref="AD30:AG30"/>
    <mergeCell ref="T30:U30"/>
    <mergeCell ref="L22:M22"/>
    <mergeCell ref="L23:M23"/>
    <mergeCell ref="L25:M25"/>
    <mergeCell ref="L26:M26"/>
    <mergeCell ref="A46:B46"/>
    <mergeCell ref="C46:E46"/>
    <mergeCell ref="L46:M46"/>
    <mergeCell ref="AB29:AC29"/>
    <mergeCell ref="A35:AI35"/>
    <mergeCell ref="AD36:AI36"/>
    <mergeCell ref="AD37:AI37"/>
    <mergeCell ref="AH30:AI30"/>
    <mergeCell ref="AH28:AI28"/>
    <mergeCell ref="L27:M27"/>
    <mergeCell ref="L28:M28"/>
    <mergeCell ref="A27:B27"/>
    <mergeCell ref="A28:B28"/>
    <mergeCell ref="C27:E27"/>
    <mergeCell ref="C28:E28"/>
    <mergeCell ref="AH29:AI29"/>
    <mergeCell ref="A29:B29"/>
    <mergeCell ref="A30:B30"/>
    <mergeCell ref="C30:E30"/>
    <mergeCell ref="A37:M37"/>
    <mergeCell ref="N37:AC37"/>
    <mergeCell ref="AD27:AG27"/>
    <mergeCell ref="AH26:AI26"/>
    <mergeCell ref="AB22:AC22"/>
    <mergeCell ref="AB23:AC23"/>
    <mergeCell ref="AB24:AC24"/>
    <mergeCell ref="AB25:AC25"/>
    <mergeCell ref="T28:U28"/>
    <mergeCell ref="AD28:AG28"/>
    <mergeCell ref="AB26:AC26"/>
    <mergeCell ref="AB27:AC27"/>
    <mergeCell ref="AH27:AI27"/>
    <mergeCell ref="AB28:AC28"/>
    <mergeCell ref="T22:U22"/>
    <mergeCell ref="T23:U23"/>
    <mergeCell ref="T24:U24"/>
    <mergeCell ref="T25:U25"/>
    <mergeCell ref="T26:U26"/>
    <mergeCell ref="AD26:AG26"/>
    <mergeCell ref="AD69:AI69"/>
    <mergeCell ref="S44:S45"/>
    <mergeCell ref="G44:G45"/>
    <mergeCell ref="A50:B50"/>
    <mergeCell ref="AH38:AI45"/>
    <mergeCell ref="F40:AC41"/>
    <mergeCell ref="T47:U47"/>
    <mergeCell ref="AB47:AC47"/>
    <mergeCell ref="O44:O45"/>
    <mergeCell ref="P44:P45"/>
    <mergeCell ref="Q44:Q45"/>
    <mergeCell ref="AD44:AG45"/>
    <mergeCell ref="Z44:Z45"/>
    <mergeCell ref="N44:N45"/>
    <mergeCell ref="AD38:AG43"/>
    <mergeCell ref="T50:U50"/>
    <mergeCell ref="AB50:AC50"/>
    <mergeCell ref="A49:B49"/>
    <mergeCell ref="C49:E49"/>
    <mergeCell ref="L49:M49"/>
    <mergeCell ref="T49:U49"/>
    <mergeCell ref="AB49:AC49"/>
    <mergeCell ref="A48:B48"/>
    <mergeCell ref="C48:E48"/>
    <mergeCell ref="L115:M115"/>
    <mergeCell ref="V38:V39"/>
    <mergeCell ref="V105:V106"/>
    <mergeCell ref="V71:V72"/>
    <mergeCell ref="L86:M86"/>
    <mergeCell ref="T86:U86"/>
    <mergeCell ref="AB86:AC86"/>
    <mergeCell ref="L82:M82"/>
    <mergeCell ref="T82:U82"/>
    <mergeCell ref="AB82:AC82"/>
    <mergeCell ref="W77:W78"/>
    <mergeCell ref="X77:X78"/>
    <mergeCell ref="Z77:Z78"/>
    <mergeCell ref="AA77:AA78"/>
    <mergeCell ref="AB77:AC78"/>
    <mergeCell ref="L87:M87"/>
    <mergeCell ref="A69:M69"/>
    <mergeCell ref="N69:AC69"/>
    <mergeCell ref="F42:M43"/>
    <mergeCell ref="N42:U43"/>
    <mergeCell ref="V42:AC43"/>
    <mergeCell ref="F44:F45"/>
    <mergeCell ref="L48:M48"/>
    <mergeCell ref="T48:U48"/>
    <mergeCell ref="Y77:Y78"/>
    <mergeCell ref="AB30:AC30"/>
    <mergeCell ref="H44:H45"/>
    <mergeCell ref="I44:I45"/>
    <mergeCell ref="J44:J45"/>
    <mergeCell ref="K44:K45"/>
    <mergeCell ref="L44:M45"/>
    <mergeCell ref="X44:X45"/>
    <mergeCell ref="Y44:Y45"/>
    <mergeCell ref="AB48:AC48"/>
    <mergeCell ref="AA44:AA45"/>
    <mergeCell ref="AB44:AC45"/>
    <mergeCell ref="S77:S78"/>
    <mergeCell ref="T77:U78"/>
    <mergeCell ref="V77:V78"/>
    <mergeCell ref="A68:AH68"/>
    <mergeCell ref="AD71:AG76"/>
    <mergeCell ref="N70:AC70"/>
    <mergeCell ref="A115:B115"/>
    <mergeCell ref="AB80:AC80"/>
    <mergeCell ref="A70:M70"/>
    <mergeCell ref="AH71:AI78"/>
    <mergeCell ref="F73:AC74"/>
    <mergeCell ref="F75:M76"/>
    <mergeCell ref="A89:B89"/>
    <mergeCell ref="C89:E89"/>
    <mergeCell ref="C113:E113"/>
    <mergeCell ref="L113:M113"/>
    <mergeCell ref="T113:U113"/>
    <mergeCell ref="A87:B87"/>
    <mergeCell ref="N75:U76"/>
    <mergeCell ref="V75:AC76"/>
    <mergeCell ref="F77:F78"/>
    <mergeCell ref="G77:G78"/>
    <mergeCell ref="H77:H78"/>
    <mergeCell ref="I77:I78"/>
    <mergeCell ref="AB81:AC81"/>
    <mergeCell ref="AD70:AI70"/>
    <mergeCell ref="N77:N78"/>
    <mergeCell ref="O77:O78"/>
    <mergeCell ref="P77:P78"/>
    <mergeCell ref="Q77:Q78"/>
    <mergeCell ref="C115:E115"/>
    <mergeCell ref="R77:R78"/>
    <mergeCell ref="T115:U115"/>
    <mergeCell ref="AB115:AC115"/>
    <mergeCell ref="A118:B118"/>
    <mergeCell ref="C118:E118"/>
    <mergeCell ref="L118:M118"/>
    <mergeCell ref="T118:U118"/>
    <mergeCell ref="AB118:AC118"/>
    <mergeCell ref="A102:AH102"/>
    <mergeCell ref="J77:J78"/>
    <mergeCell ref="K77:K78"/>
    <mergeCell ref="L77:M78"/>
    <mergeCell ref="AD77:AG78"/>
    <mergeCell ref="A79:B79"/>
    <mergeCell ref="C79:E79"/>
    <mergeCell ref="L79:M79"/>
    <mergeCell ref="T79:U79"/>
    <mergeCell ref="AB79:AC79"/>
    <mergeCell ref="A116:B116"/>
    <mergeCell ref="C116:E116"/>
    <mergeCell ref="L116:M116"/>
    <mergeCell ref="T116:U116"/>
    <mergeCell ref="AB116:AC116"/>
  </mergeCells>
  <pageMargins left="0.70866141732283472" right="0.70866141732283472" top="0.74803149606299213" bottom="0.74803149606299213" header="0.31496062992125984" footer="0.31496062992125984"/>
  <pageSetup paperSize="9" scale="64" orientation="portrait" r:id="rId1"/>
  <rowBreaks count="3" manualBreakCount="3">
    <brk id="66" max="34" man="1"/>
    <brk id="134" max="34" man="1"/>
    <brk id="200" max="3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0"/>
  <sheetViews>
    <sheetView tabSelected="1" workbookViewId="0">
      <selection activeCell="AJ23" sqref="AJ23"/>
    </sheetView>
  </sheetViews>
  <sheetFormatPr defaultRowHeight="14.4" x14ac:dyDescent="0.3"/>
  <cols>
    <col min="1" max="6" width="3.88671875" style="1" customWidth="1"/>
    <col min="7" max="7" width="2" style="1" customWidth="1"/>
    <col min="8" max="8" width="0.88671875" style="1" customWidth="1"/>
    <col min="9" max="9" width="7" style="11" customWidth="1"/>
    <col min="10" max="10" width="6.6640625" style="1" customWidth="1"/>
    <col min="11" max="11" width="0.33203125" style="1" hidden="1" customWidth="1"/>
    <col min="12" max="12" width="0.44140625" style="1" hidden="1" customWidth="1"/>
    <col min="13" max="13" width="6.33203125" style="11" customWidth="1"/>
    <col min="14" max="14" width="7.5546875" style="11" customWidth="1"/>
    <col min="15" max="15" width="0.109375" style="1" hidden="1" customWidth="1"/>
    <col min="16" max="16" width="3.88671875" style="1" hidden="1" customWidth="1"/>
    <col min="17" max="18" width="6.88671875" style="1" customWidth="1"/>
    <col min="19" max="19" width="0.33203125" style="1" hidden="1" customWidth="1"/>
    <col min="20" max="20" width="3.88671875" style="1" hidden="1" customWidth="1"/>
    <col min="21" max="21" width="7.33203125" style="11" customWidth="1"/>
    <col min="22" max="22" width="7" style="11" customWidth="1"/>
    <col min="23" max="24" width="0.33203125" style="1" hidden="1" customWidth="1"/>
    <col min="25" max="25" width="5" style="1" customWidth="1"/>
    <col min="26" max="27" width="3.88671875" style="1" customWidth="1"/>
    <col min="28" max="28" width="2.88671875" style="1" customWidth="1"/>
    <col min="29" max="29" width="8.33203125" style="1" customWidth="1"/>
    <col min="30" max="30" width="0.109375" style="1" hidden="1" customWidth="1"/>
    <col min="31" max="31" width="0.33203125" style="1" hidden="1" customWidth="1"/>
    <col min="32" max="32" width="10.44140625" style="1" customWidth="1"/>
    <col min="33" max="33" width="0.44140625" style="1" hidden="1" customWidth="1"/>
    <col min="34" max="34" width="0.109375" style="1" hidden="1" customWidth="1"/>
  </cols>
  <sheetData>
    <row r="1" spans="1:34" x14ac:dyDescent="0.3">
      <c r="Q1" s="2" t="s">
        <v>61</v>
      </c>
      <c r="AC1" s="1" t="s">
        <v>45</v>
      </c>
    </row>
    <row r="2" spans="1:34" ht="6" customHeight="1" x14ac:dyDescent="0.3"/>
    <row r="3" spans="1:34" ht="33.75" customHeight="1" thickBot="1" x14ac:dyDescent="0.35">
      <c r="A3" s="69" t="s">
        <v>63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</row>
    <row r="4" spans="1:34" ht="15" thickTop="1" x14ac:dyDescent="0.3">
      <c r="A4" s="52" t="s">
        <v>60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</row>
    <row r="5" spans="1:34" x14ac:dyDescent="0.3">
      <c r="A5" s="49"/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</row>
    <row r="6" spans="1:34" ht="15" customHeight="1" x14ac:dyDescent="0.3">
      <c r="A6" s="41" t="s">
        <v>59</v>
      </c>
      <c r="B6" s="41"/>
      <c r="C6" s="41"/>
      <c r="D6" s="41"/>
      <c r="E6" s="41"/>
      <c r="F6" s="41"/>
      <c r="G6" s="41"/>
      <c r="H6" s="41"/>
      <c r="I6" s="41"/>
      <c r="J6" s="41"/>
      <c r="K6" s="16"/>
      <c r="L6" s="16"/>
      <c r="M6" s="41" t="s">
        <v>14</v>
      </c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55" t="s">
        <v>62</v>
      </c>
      <c r="AD6" s="55"/>
      <c r="AE6" s="55"/>
      <c r="AF6" s="55"/>
      <c r="AG6" s="55"/>
      <c r="AH6" s="55"/>
    </row>
    <row r="7" spans="1:34" x14ac:dyDescent="0.3">
      <c r="A7" s="41"/>
      <c r="B7" s="41"/>
      <c r="C7" s="41"/>
      <c r="D7" s="41"/>
      <c r="E7" s="41"/>
      <c r="F7" s="41"/>
      <c r="G7" s="41"/>
      <c r="H7" s="41"/>
      <c r="I7" s="41"/>
      <c r="J7" s="41"/>
      <c r="K7" s="16"/>
      <c r="L7" s="16"/>
      <c r="M7" s="65" t="str">
        <f>'[1]Общие данные'!C3</f>
        <v>ОИК ХК (Отопительная с хлебной камерой И.Кузнецова)</v>
      </c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55"/>
      <c r="AD7" s="55"/>
      <c r="AE7" s="55"/>
      <c r="AF7" s="55"/>
      <c r="AG7" s="55"/>
      <c r="AH7" s="55"/>
    </row>
    <row r="8" spans="1:34" x14ac:dyDescent="0.3">
      <c r="A8" s="41"/>
      <c r="B8" s="41"/>
      <c r="C8" s="41"/>
      <c r="D8" s="41"/>
      <c r="E8" s="41"/>
      <c r="F8" s="41"/>
      <c r="G8" s="41"/>
      <c r="H8" s="41"/>
      <c r="I8" s="41"/>
      <c r="J8" s="41"/>
      <c r="K8" s="16"/>
      <c r="L8" s="16"/>
      <c r="M8" s="41" t="s">
        <v>58</v>
      </c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  <c r="AA8" s="41"/>
      <c r="AB8" s="41"/>
      <c r="AC8" s="55"/>
      <c r="AD8" s="55"/>
      <c r="AE8" s="55"/>
      <c r="AF8" s="55"/>
      <c r="AG8" s="55"/>
      <c r="AH8" s="55"/>
    </row>
    <row r="9" spans="1:34" x14ac:dyDescent="0.3">
      <c r="A9" s="41"/>
      <c r="B9" s="41"/>
      <c r="C9" s="41"/>
      <c r="D9" s="41"/>
      <c r="E9" s="41"/>
      <c r="F9" s="41"/>
      <c r="G9" s="41"/>
      <c r="H9" s="41"/>
      <c r="I9" s="41"/>
      <c r="J9" s="41"/>
      <c r="K9" s="16"/>
      <c r="L9" s="16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41"/>
      <c r="AB9" s="41"/>
      <c r="AC9" s="55"/>
      <c r="AD9" s="55"/>
      <c r="AE9" s="55"/>
      <c r="AF9" s="55"/>
      <c r="AG9" s="55"/>
      <c r="AH9" s="55"/>
    </row>
    <row r="10" spans="1:34" x14ac:dyDescent="0.3">
      <c r="A10" s="41" t="s">
        <v>13</v>
      </c>
      <c r="B10" s="41"/>
      <c r="C10" s="41"/>
      <c r="D10" s="41" t="s">
        <v>12</v>
      </c>
      <c r="E10" s="41"/>
      <c r="F10" s="41"/>
      <c r="G10" s="41"/>
      <c r="H10" s="41"/>
      <c r="I10" s="41" t="s">
        <v>57</v>
      </c>
      <c r="J10" s="41"/>
      <c r="K10" s="41"/>
      <c r="L10" s="41"/>
      <c r="M10" s="41" t="s">
        <v>56</v>
      </c>
      <c r="N10" s="41"/>
      <c r="O10" s="41"/>
      <c r="P10" s="41"/>
      <c r="Q10" s="41" t="s">
        <v>55</v>
      </c>
      <c r="R10" s="41"/>
      <c r="S10" s="41"/>
      <c r="T10" s="41"/>
      <c r="U10" s="41" t="s">
        <v>54</v>
      </c>
      <c r="V10" s="41"/>
      <c r="W10" s="41"/>
      <c r="X10" s="41"/>
      <c r="Y10" s="41" t="s">
        <v>53</v>
      </c>
      <c r="Z10" s="41"/>
      <c r="AA10" s="41"/>
      <c r="AB10" s="41"/>
      <c r="AC10" s="55"/>
      <c r="AD10" s="55"/>
      <c r="AE10" s="55"/>
      <c r="AF10" s="55"/>
      <c r="AG10" s="55"/>
      <c r="AH10" s="55"/>
    </row>
    <row r="11" spans="1:34" x14ac:dyDescent="0.3">
      <c r="A11" s="41"/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55"/>
      <c r="AD11" s="55"/>
      <c r="AE11" s="55"/>
      <c r="AF11" s="55"/>
      <c r="AG11" s="55"/>
      <c r="AH11" s="55"/>
    </row>
    <row r="12" spans="1:34" x14ac:dyDescent="0.3">
      <c r="A12" s="41"/>
      <c r="B12" s="41"/>
      <c r="C12" s="41"/>
      <c r="D12" s="41"/>
      <c r="E12" s="41"/>
      <c r="F12" s="41"/>
      <c r="G12" s="41"/>
      <c r="H12" s="41"/>
      <c r="I12" s="41" t="s">
        <v>24</v>
      </c>
      <c r="J12" s="41" t="s">
        <v>25</v>
      </c>
      <c r="K12" s="41"/>
      <c r="L12" s="41"/>
      <c r="M12" s="41" t="s">
        <v>52</v>
      </c>
      <c r="N12" s="41" t="s">
        <v>22</v>
      </c>
      <c r="O12" s="41"/>
      <c r="P12" s="41"/>
      <c r="Q12" s="41" t="s">
        <v>51</v>
      </c>
      <c r="R12" s="41" t="s">
        <v>18</v>
      </c>
      <c r="S12" s="41"/>
      <c r="T12" s="41"/>
      <c r="U12" s="41" t="s">
        <v>3</v>
      </c>
      <c r="V12" s="41" t="s">
        <v>8</v>
      </c>
      <c r="W12" s="41"/>
      <c r="X12" s="41"/>
      <c r="Y12" s="41" t="s">
        <v>50</v>
      </c>
      <c r="Z12" s="41" t="s">
        <v>49</v>
      </c>
      <c r="AA12" s="41"/>
      <c r="AB12" s="41"/>
      <c r="AC12" s="41" t="s">
        <v>48</v>
      </c>
      <c r="AD12" s="41"/>
      <c r="AE12" s="41"/>
      <c r="AF12" s="41" t="s">
        <v>47</v>
      </c>
      <c r="AG12" s="41"/>
      <c r="AH12" s="41"/>
    </row>
    <row r="13" spans="1:34" x14ac:dyDescent="0.3">
      <c r="A13" s="41"/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/>
      <c r="AD13" s="41"/>
      <c r="AE13" s="41"/>
      <c r="AF13" s="41"/>
      <c r="AG13" s="41"/>
      <c r="AH13" s="41"/>
    </row>
    <row r="14" spans="1:34" x14ac:dyDescent="0.3">
      <c r="A14" s="46">
        <v>1</v>
      </c>
      <c r="B14" s="46"/>
      <c r="C14" s="46"/>
      <c r="D14" s="68">
        <v>0.40972222222222227</v>
      </c>
      <c r="E14" s="68"/>
      <c r="F14" s="68"/>
      <c r="G14" s="68"/>
      <c r="H14" s="68"/>
      <c r="I14" s="25">
        <f>'Приложение 5'!AD13</f>
        <v>48.638888888888886</v>
      </c>
      <c r="J14" s="25">
        <f>'Приложение 5'!AH13</f>
        <v>94.359444444444435</v>
      </c>
      <c r="K14" s="31"/>
      <c r="L14" s="31"/>
      <c r="M14" s="25">
        <f>'Приложение 5'!AD46</f>
        <v>48.75</v>
      </c>
      <c r="N14" s="25">
        <f>'Приложение 5'!AH46</f>
        <v>61.912500000000001</v>
      </c>
      <c r="O14" s="31"/>
      <c r="P14" s="31"/>
      <c r="Q14" s="25">
        <f>'Приложение 5'!AD79</f>
        <v>49.333333333333336</v>
      </c>
      <c r="R14" s="25">
        <f>'Приложение 5'!AH79</f>
        <v>95.706666666666663</v>
      </c>
      <c r="S14" s="31"/>
      <c r="T14" s="31"/>
      <c r="U14" s="25">
        <f>'Приложение 5'!AD113</f>
        <v>47.083333333333336</v>
      </c>
      <c r="V14" s="25">
        <f>'Приложение 5'!AH113</f>
        <v>59.795833333333334</v>
      </c>
      <c r="W14" s="31"/>
      <c r="X14" s="31"/>
      <c r="Y14" s="21"/>
      <c r="Z14" s="66"/>
      <c r="AA14" s="66"/>
      <c r="AB14" s="66"/>
      <c r="AC14" s="25">
        <f t="shared" ref="AC14:AC26" si="0">J14+N14+R14+V14</f>
        <v>311.77444444444444</v>
      </c>
      <c r="AD14" s="31"/>
      <c r="AE14" s="31"/>
      <c r="AF14" s="27">
        <f>AC14/I$29</f>
        <v>48.562997577016269</v>
      </c>
      <c r="AG14" s="17"/>
      <c r="AH14" s="16"/>
    </row>
    <row r="15" spans="1:34" x14ac:dyDescent="0.3">
      <c r="A15" s="43">
        <v>2</v>
      </c>
      <c r="B15" s="43"/>
      <c r="C15" s="43"/>
      <c r="D15" s="67">
        <v>0.4513888888888889</v>
      </c>
      <c r="E15" s="43"/>
      <c r="F15" s="43"/>
      <c r="G15" s="43"/>
      <c r="H15" s="43"/>
      <c r="I15" s="26">
        <f>'Приложение 5'!AD14</f>
        <v>48.527777777777779</v>
      </c>
      <c r="J15" s="26">
        <f>'Приложение 5'!AH14</f>
        <v>94.143888888888881</v>
      </c>
      <c r="K15" s="19"/>
      <c r="L15" s="19"/>
      <c r="M15" s="26">
        <f>'Приложение 5'!AD47</f>
        <v>48.291666666666664</v>
      </c>
      <c r="N15" s="26">
        <f>'Приложение 5'!AH47</f>
        <v>61.330416666666665</v>
      </c>
      <c r="O15" s="19"/>
      <c r="P15" s="19"/>
      <c r="Q15" s="26">
        <f>'Приложение 5'!AD80</f>
        <v>49.083333333333336</v>
      </c>
      <c r="R15" s="26">
        <f>'Приложение 5'!AH80</f>
        <v>95.221666666666664</v>
      </c>
      <c r="S15" s="19"/>
      <c r="T15" s="19"/>
      <c r="U15" s="26">
        <f>'Приложение 5'!AD114</f>
        <v>46.333333333333336</v>
      </c>
      <c r="V15" s="26">
        <f>'Приложение 5'!AH114</f>
        <v>58.843333333333334</v>
      </c>
      <c r="W15" s="19"/>
      <c r="X15" s="19"/>
      <c r="Y15" s="22"/>
      <c r="Z15" s="64"/>
      <c r="AA15" s="64"/>
      <c r="AB15" s="64"/>
      <c r="AC15" s="26">
        <f t="shared" si="0"/>
        <v>309.53930555555553</v>
      </c>
      <c r="AD15" s="19"/>
      <c r="AE15" s="19"/>
      <c r="AF15" s="28">
        <f t="shared" ref="AF15:AF26" si="1">AC15/I$29</f>
        <v>48.214845102111454</v>
      </c>
      <c r="AG15" s="17"/>
      <c r="AH15" s="16"/>
    </row>
    <row r="16" spans="1:34" x14ac:dyDescent="0.3">
      <c r="A16" s="43">
        <v>3</v>
      </c>
      <c r="B16" s="43"/>
      <c r="C16" s="43"/>
      <c r="D16" s="67">
        <v>0.49305555555555558</v>
      </c>
      <c r="E16" s="43"/>
      <c r="F16" s="43"/>
      <c r="G16" s="43"/>
      <c r="H16" s="43"/>
      <c r="I16" s="26">
        <f>'Приложение 5'!AD15</f>
        <v>49.166666666666664</v>
      </c>
      <c r="J16" s="26">
        <f>'Приложение 5'!AH15</f>
        <v>95.383333333333326</v>
      </c>
      <c r="K16" s="19"/>
      <c r="L16" s="19"/>
      <c r="M16" s="26">
        <f>'Приложение 5'!AD48</f>
        <v>48</v>
      </c>
      <c r="N16" s="26">
        <f>'Приложение 5'!AH48</f>
        <v>60.96</v>
      </c>
      <c r="O16" s="19"/>
      <c r="P16" s="19"/>
      <c r="Q16" s="26">
        <f>'Приложение 5'!AD81</f>
        <v>48.583333333333336</v>
      </c>
      <c r="R16" s="26">
        <f>'Приложение 5'!AH81</f>
        <v>94.251666666666665</v>
      </c>
      <c r="S16" s="19"/>
      <c r="T16" s="19"/>
      <c r="U16" s="26">
        <f>'Приложение 5'!AD115</f>
        <v>45.666666666666664</v>
      </c>
      <c r="V16" s="26">
        <f>'Приложение 5'!AH115</f>
        <v>57.996666666666663</v>
      </c>
      <c r="W16" s="19"/>
      <c r="X16" s="19"/>
      <c r="Y16" s="22"/>
      <c r="Z16" s="64"/>
      <c r="AA16" s="64"/>
      <c r="AB16" s="64"/>
      <c r="AC16" s="26">
        <f t="shared" si="0"/>
        <v>308.59166666666664</v>
      </c>
      <c r="AD16" s="19"/>
      <c r="AE16" s="19"/>
      <c r="AF16" s="28">
        <f t="shared" si="1"/>
        <v>48.067237798546209</v>
      </c>
      <c r="AG16" s="17"/>
      <c r="AH16" s="16"/>
    </row>
    <row r="17" spans="1:34" x14ac:dyDescent="0.3">
      <c r="A17" s="43">
        <v>4</v>
      </c>
      <c r="B17" s="43"/>
      <c r="C17" s="43"/>
      <c r="D17" s="67">
        <v>0.53472222222222221</v>
      </c>
      <c r="E17" s="43"/>
      <c r="F17" s="43"/>
      <c r="G17" s="43"/>
      <c r="H17" s="43"/>
      <c r="I17" s="26">
        <f>'Приложение 5'!AD16</f>
        <v>49.347222222222221</v>
      </c>
      <c r="J17" s="26">
        <f>'Приложение 5'!AH16</f>
        <v>95.733611111111102</v>
      </c>
      <c r="K17" s="19"/>
      <c r="L17" s="19"/>
      <c r="M17" s="26">
        <f>'Приложение 5'!AD49</f>
        <v>48.291666666666664</v>
      </c>
      <c r="N17" s="26">
        <f>'Приложение 5'!AH49</f>
        <v>61.330416666666665</v>
      </c>
      <c r="O17" s="19"/>
      <c r="P17" s="19"/>
      <c r="Q17" s="26">
        <f>'Приложение 5'!AD82</f>
        <v>49.486111111111114</v>
      </c>
      <c r="R17" s="26">
        <f>'Приложение 5'!AH82</f>
        <v>96.003055555555562</v>
      </c>
      <c r="S17" s="19"/>
      <c r="T17" s="19"/>
      <c r="U17" s="26">
        <f>'Приложение 5'!AD116</f>
        <v>46.666666666666664</v>
      </c>
      <c r="V17" s="26">
        <f>'Приложение 5'!AH116</f>
        <v>59.266666666666666</v>
      </c>
      <c r="W17" s="19"/>
      <c r="X17" s="19"/>
      <c r="Y17" s="22"/>
      <c r="Z17" s="64"/>
      <c r="AA17" s="64"/>
      <c r="AB17" s="64"/>
      <c r="AC17" s="26">
        <f t="shared" si="0"/>
        <v>312.33375000000001</v>
      </c>
      <c r="AD17" s="19"/>
      <c r="AE17" s="37"/>
      <c r="AF17" s="28">
        <f t="shared" si="1"/>
        <v>48.650116822429908</v>
      </c>
      <c r="AG17" s="17"/>
      <c r="AH17" s="16"/>
    </row>
    <row r="18" spans="1:34" x14ac:dyDescent="0.3">
      <c r="A18" s="43">
        <v>5</v>
      </c>
      <c r="B18" s="43"/>
      <c r="C18" s="43"/>
      <c r="D18" s="67">
        <v>0.57638888888888895</v>
      </c>
      <c r="E18" s="43"/>
      <c r="F18" s="43"/>
      <c r="G18" s="43"/>
      <c r="H18" s="43"/>
      <c r="I18" s="26">
        <f>'Приложение 5'!AD17</f>
        <v>48.80555555555555</v>
      </c>
      <c r="J18" s="26">
        <f>'Приложение 5'!AH17</f>
        <v>94.682777777777758</v>
      </c>
      <c r="K18" s="19"/>
      <c r="L18" s="19"/>
      <c r="M18" s="26">
        <f>'Приложение 5'!AD50</f>
        <v>47.875</v>
      </c>
      <c r="N18" s="26">
        <f>'Приложение 5'!AH50</f>
        <v>60.801250000000003</v>
      </c>
      <c r="O18" s="19"/>
      <c r="P18" s="19"/>
      <c r="Q18" s="26">
        <f>'Приложение 5'!AD83</f>
        <v>50.652777777777779</v>
      </c>
      <c r="R18" s="26">
        <f>'Приложение 5'!AH83</f>
        <v>98.266388888888883</v>
      </c>
      <c r="S18" s="19"/>
      <c r="T18" s="19"/>
      <c r="U18" s="26">
        <f>'Приложение 5'!AD117</f>
        <v>46.291666666666664</v>
      </c>
      <c r="V18" s="26">
        <f>'Приложение 5'!AH117</f>
        <v>58.790416666666665</v>
      </c>
      <c r="W18" s="19"/>
      <c r="X18" s="19"/>
      <c r="Y18" s="22"/>
      <c r="Z18" s="64"/>
      <c r="AA18" s="64"/>
      <c r="AB18" s="64"/>
      <c r="AC18" s="26">
        <f t="shared" si="0"/>
        <v>312.5408333333333</v>
      </c>
      <c r="AD18" s="19"/>
      <c r="AE18" s="37"/>
      <c r="AF18" s="28">
        <f t="shared" si="1"/>
        <v>48.682372793354098</v>
      </c>
      <c r="AG18" s="17"/>
      <c r="AH18" s="16"/>
    </row>
    <row r="19" spans="1:34" x14ac:dyDescent="0.3">
      <c r="A19" s="43">
        <v>6</v>
      </c>
      <c r="B19" s="43"/>
      <c r="C19" s="43"/>
      <c r="D19" s="67">
        <v>0.61805555555555558</v>
      </c>
      <c r="E19" s="43"/>
      <c r="F19" s="43"/>
      <c r="G19" s="43"/>
      <c r="H19" s="43"/>
      <c r="I19" s="26">
        <f>'Приложение 5'!AD18</f>
        <v>50.763888888888886</v>
      </c>
      <c r="J19" s="26">
        <f>'Приложение 5'!AH18</f>
        <v>98.481944444444437</v>
      </c>
      <c r="K19" s="19"/>
      <c r="L19" s="19"/>
      <c r="M19" s="26">
        <f>'Приложение 5'!AD51</f>
        <v>49.083333333333336</v>
      </c>
      <c r="N19" s="26">
        <f>'Приложение 5'!AH51</f>
        <v>62.335833333333341</v>
      </c>
      <c r="O19" s="19"/>
      <c r="P19" s="19"/>
      <c r="Q19" s="26">
        <f>'Приложение 5'!AD84</f>
        <v>51.763888888888886</v>
      </c>
      <c r="R19" s="26">
        <f>'Приложение 5'!AH84</f>
        <v>100.42194444444443</v>
      </c>
      <c r="S19" s="19"/>
      <c r="T19" s="19"/>
      <c r="U19" s="26">
        <f>'Приложение 5'!AD118</f>
        <v>47.583333333333336</v>
      </c>
      <c r="V19" s="26">
        <f>'Приложение 5'!AH118</f>
        <v>60.430833333333339</v>
      </c>
      <c r="W19" s="19"/>
      <c r="X19" s="19"/>
      <c r="Y19" s="22"/>
      <c r="Z19" s="64"/>
      <c r="AA19" s="64"/>
      <c r="AB19" s="64"/>
      <c r="AC19" s="26">
        <f t="shared" si="0"/>
        <v>321.67055555555555</v>
      </c>
      <c r="AD19" s="19"/>
      <c r="AE19" s="37"/>
      <c r="AF19" s="28">
        <f t="shared" si="1"/>
        <v>50.104447905849774</v>
      </c>
      <c r="AG19" s="17"/>
      <c r="AH19" s="16"/>
    </row>
    <row r="20" spans="1:34" x14ac:dyDescent="0.3">
      <c r="A20" s="43">
        <v>7</v>
      </c>
      <c r="B20" s="43"/>
      <c r="C20" s="43"/>
      <c r="D20" s="67">
        <v>0.65972222222222221</v>
      </c>
      <c r="E20" s="43"/>
      <c r="F20" s="43"/>
      <c r="G20" s="43"/>
      <c r="H20" s="43"/>
      <c r="I20" s="26">
        <f>'Приложение 5'!AD19</f>
        <v>50.375</v>
      </c>
      <c r="J20" s="26">
        <f>'Приложение 5'!AH19</f>
        <v>97.727499999999992</v>
      </c>
      <c r="K20" s="19"/>
      <c r="L20" s="19"/>
      <c r="M20" s="26">
        <f>'Приложение 5'!AD52</f>
        <v>50.125</v>
      </c>
      <c r="N20" s="26">
        <f>'Приложение 5'!AH52</f>
        <v>63.658749999999998</v>
      </c>
      <c r="O20" s="19"/>
      <c r="P20" s="19"/>
      <c r="Q20" s="26">
        <f>'Приложение 5'!AD85</f>
        <v>52.125</v>
      </c>
      <c r="R20" s="26">
        <f>'Приложение 5'!AH85</f>
        <v>101.1225</v>
      </c>
      <c r="S20" s="19"/>
      <c r="T20" s="19"/>
      <c r="U20" s="26">
        <f>'Приложение 5'!AD119</f>
        <v>47.625</v>
      </c>
      <c r="V20" s="26">
        <f>'Приложение 5'!AH119</f>
        <v>60.483750000000001</v>
      </c>
      <c r="W20" s="19"/>
      <c r="X20" s="19"/>
      <c r="Y20" s="22"/>
      <c r="Z20" s="64"/>
      <c r="AA20" s="64"/>
      <c r="AB20" s="64"/>
      <c r="AC20" s="26">
        <f t="shared" si="0"/>
        <v>322.99249999999995</v>
      </c>
      <c r="AD20" s="19"/>
      <c r="AE20" s="37"/>
      <c r="AF20" s="28">
        <f t="shared" si="1"/>
        <v>50.310358255451703</v>
      </c>
      <c r="AG20" s="17"/>
      <c r="AH20" s="16"/>
    </row>
    <row r="21" spans="1:34" x14ac:dyDescent="0.3">
      <c r="A21" s="43">
        <v>8</v>
      </c>
      <c r="B21" s="43"/>
      <c r="C21" s="43"/>
      <c r="D21" s="67">
        <v>0.70138888888888884</v>
      </c>
      <c r="E21" s="43"/>
      <c r="F21" s="43"/>
      <c r="G21" s="43"/>
      <c r="H21" s="43"/>
      <c r="I21" s="26">
        <f>'Приложение 5'!AD20</f>
        <v>51.222222222222221</v>
      </c>
      <c r="J21" s="26">
        <f>'Приложение 5'!AH20</f>
        <v>99.371111111111105</v>
      </c>
      <c r="K21" s="19"/>
      <c r="L21" s="19"/>
      <c r="M21" s="26">
        <f>'Приложение 5'!AD53</f>
        <v>50.458333333333336</v>
      </c>
      <c r="N21" s="26">
        <f>'Приложение 5'!AH53</f>
        <v>64.082083333333344</v>
      </c>
      <c r="O21" s="19"/>
      <c r="P21" s="19"/>
      <c r="Q21" s="26">
        <f>'Приложение 5'!AD86</f>
        <v>53</v>
      </c>
      <c r="R21" s="26">
        <f>'Приложение 5'!AH86</f>
        <v>102.82</v>
      </c>
      <c r="S21" s="19"/>
      <c r="T21" s="19"/>
      <c r="U21" s="26">
        <f>'Приложение 5'!AD120</f>
        <v>47.75</v>
      </c>
      <c r="V21" s="26">
        <f>'Приложение 5'!AH120</f>
        <v>60.642499999999998</v>
      </c>
      <c r="W21" s="19"/>
      <c r="X21" s="19"/>
      <c r="Y21" s="22"/>
      <c r="Z21" s="64"/>
      <c r="AA21" s="64"/>
      <c r="AB21" s="64"/>
      <c r="AC21" s="26">
        <f t="shared" si="0"/>
        <v>326.91569444444445</v>
      </c>
      <c r="AD21" s="19"/>
      <c r="AE21" s="37"/>
      <c r="AF21" s="28">
        <f t="shared" si="1"/>
        <v>50.921447732779512</v>
      </c>
      <c r="AG21" s="17"/>
      <c r="AH21" s="16"/>
    </row>
    <row r="22" spans="1:34" x14ac:dyDescent="0.3">
      <c r="A22" s="43">
        <v>9</v>
      </c>
      <c r="B22" s="43"/>
      <c r="C22" s="43"/>
      <c r="D22" s="67">
        <v>0.74305555555555547</v>
      </c>
      <c r="E22" s="43"/>
      <c r="F22" s="43"/>
      <c r="G22" s="43"/>
      <c r="H22" s="43"/>
      <c r="I22" s="26">
        <f>'Приложение 5'!AD21</f>
        <v>51.05555555555555</v>
      </c>
      <c r="J22" s="26">
        <f>'Приложение 5'!AH21</f>
        <v>99.047777777777767</v>
      </c>
      <c r="K22" s="19"/>
      <c r="L22" s="19"/>
      <c r="M22" s="26">
        <f>'Приложение 5'!AD54</f>
        <v>50.791666666666664</v>
      </c>
      <c r="N22" s="26">
        <f>'Приложение 5'!AH54</f>
        <v>64.505416666666662</v>
      </c>
      <c r="O22" s="19"/>
      <c r="P22" s="19"/>
      <c r="Q22" s="26">
        <f>'Приложение 5'!AD87</f>
        <v>53.236111111111114</v>
      </c>
      <c r="R22" s="26">
        <f>'Приложение 5'!AH87</f>
        <v>103.27805555555555</v>
      </c>
      <c r="S22" s="19"/>
      <c r="T22" s="19"/>
      <c r="U22" s="26">
        <f>'Приложение 5'!AD121</f>
        <v>48.208333333333336</v>
      </c>
      <c r="V22" s="26">
        <f>'Приложение 5'!AH121</f>
        <v>61.224583333333335</v>
      </c>
      <c r="W22" s="19"/>
      <c r="X22" s="19"/>
      <c r="Y22" s="22"/>
      <c r="Z22" s="64"/>
      <c r="AA22" s="64"/>
      <c r="AB22" s="64"/>
      <c r="AC22" s="26">
        <f t="shared" si="0"/>
        <v>328.05583333333334</v>
      </c>
      <c r="AD22" s="19"/>
      <c r="AE22" s="37"/>
      <c r="AF22" s="28">
        <f t="shared" si="1"/>
        <v>51.099039460020769</v>
      </c>
      <c r="AG22" s="17"/>
      <c r="AH22" s="16"/>
    </row>
    <row r="23" spans="1:34" x14ac:dyDescent="0.3">
      <c r="A23" s="43">
        <v>10</v>
      </c>
      <c r="B23" s="43"/>
      <c r="C23" s="43"/>
      <c r="D23" s="67">
        <v>0.78472222222222221</v>
      </c>
      <c r="E23" s="43"/>
      <c r="F23" s="43"/>
      <c r="G23" s="43"/>
      <c r="H23" s="43"/>
      <c r="I23" s="26">
        <f>'Приложение 5'!AD22</f>
        <v>51.083333333333336</v>
      </c>
      <c r="J23" s="26">
        <f>'Приложение 5'!AH22</f>
        <v>99.101666666666674</v>
      </c>
      <c r="K23" s="19"/>
      <c r="L23" s="19"/>
      <c r="M23" s="26">
        <f>'Приложение 5'!AD55</f>
        <v>51.083333333333336</v>
      </c>
      <c r="N23" s="26">
        <f>'Приложение 5'!AH55</f>
        <v>64.875833333333333</v>
      </c>
      <c r="O23" s="19"/>
      <c r="P23" s="19"/>
      <c r="Q23" s="26">
        <f>'Приложение 5'!AD88</f>
        <v>53.402777777777779</v>
      </c>
      <c r="R23" s="26">
        <f>'Приложение 5'!AH88</f>
        <v>103.60138888888889</v>
      </c>
      <c r="S23" s="19"/>
      <c r="T23" s="19"/>
      <c r="U23" s="26">
        <f>'Приложение 5'!AD122</f>
        <v>48.458333333333336</v>
      </c>
      <c r="V23" s="26">
        <f>'Приложение 5'!AH122</f>
        <v>61.542083333333338</v>
      </c>
      <c r="W23" s="19"/>
      <c r="X23" s="19"/>
      <c r="Y23" s="22"/>
      <c r="Z23" s="64"/>
      <c r="AA23" s="64"/>
      <c r="AB23" s="64"/>
      <c r="AC23" s="26">
        <f t="shared" si="0"/>
        <v>329.12097222222224</v>
      </c>
      <c r="AD23" s="19"/>
      <c r="AE23" s="37"/>
      <c r="AF23" s="28">
        <f t="shared" si="1"/>
        <v>51.264948944271374</v>
      </c>
      <c r="AG23" s="17"/>
      <c r="AH23" s="16"/>
    </row>
    <row r="24" spans="1:34" x14ac:dyDescent="0.3">
      <c r="A24" s="43">
        <v>11</v>
      </c>
      <c r="B24" s="43"/>
      <c r="C24" s="43"/>
      <c r="D24" s="67">
        <v>0.82638888888888884</v>
      </c>
      <c r="E24" s="43"/>
      <c r="F24" s="43"/>
      <c r="G24" s="43"/>
      <c r="H24" s="43"/>
      <c r="I24" s="26">
        <f>'Приложение 5'!AD23</f>
        <v>50.652777777777779</v>
      </c>
      <c r="J24" s="26">
        <f>'Приложение 5'!AH23</f>
        <v>98.266388888888883</v>
      </c>
      <c r="K24" s="19"/>
      <c r="L24" s="19"/>
      <c r="M24" s="26">
        <f>'Приложение 5'!AD56</f>
        <v>50.791666666666664</v>
      </c>
      <c r="N24" s="26">
        <f>'Приложение 5'!AH56</f>
        <v>64.505416666666662</v>
      </c>
      <c r="O24" s="19"/>
      <c r="P24" s="19"/>
      <c r="Q24" s="26">
        <f>'Приложение 5'!AD89</f>
        <v>52.847222222222221</v>
      </c>
      <c r="R24" s="26">
        <f>'Приложение 5'!AH89</f>
        <v>102.52361111111111</v>
      </c>
      <c r="S24" s="19"/>
      <c r="T24" s="19"/>
      <c r="U24" s="26">
        <f>'Приложение 5'!AD123</f>
        <v>48.25</v>
      </c>
      <c r="V24" s="26">
        <f>'Приложение 5'!AH123</f>
        <v>61.277500000000003</v>
      </c>
      <c r="W24" s="19"/>
      <c r="X24" s="19"/>
      <c r="Y24" s="22"/>
      <c r="Z24" s="64"/>
      <c r="AA24" s="64"/>
      <c r="AB24" s="64"/>
      <c r="AC24" s="26">
        <f t="shared" si="0"/>
        <v>326.57291666666663</v>
      </c>
      <c r="AD24" s="19"/>
      <c r="AE24" s="37"/>
      <c r="AF24" s="28">
        <f t="shared" si="1"/>
        <v>50.86805555555555</v>
      </c>
      <c r="AG24" s="17"/>
      <c r="AH24" s="16"/>
    </row>
    <row r="25" spans="1:34" x14ac:dyDescent="0.3">
      <c r="A25" s="43">
        <v>12</v>
      </c>
      <c r="B25" s="43"/>
      <c r="C25" s="43"/>
      <c r="D25" s="67">
        <v>0.86805555555555547</v>
      </c>
      <c r="E25" s="43"/>
      <c r="F25" s="43"/>
      <c r="G25" s="43"/>
      <c r="H25" s="43"/>
      <c r="I25" s="26">
        <f>'Приложение 5'!AD24</f>
        <v>49.777777777777779</v>
      </c>
      <c r="J25" s="26">
        <f>'Приложение 5'!AH24</f>
        <v>96.568888888888893</v>
      </c>
      <c r="K25" s="19"/>
      <c r="L25" s="19"/>
      <c r="M25" s="26">
        <f>'Приложение 5'!AD57</f>
        <v>50.083333333333336</v>
      </c>
      <c r="N25" s="26">
        <f>'Приложение 5'!AH57</f>
        <v>63.605833333333337</v>
      </c>
      <c r="O25" s="19"/>
      <c r="P25" s="19"/>
      <c r="Q25" s="26">
        <f>'Приложение 5'!AD90</f>
        <v>51.916666666666664</v>
      </c>
      <c r="R25" s="26">
        <f>'Приложение 5'!AH90</f>
        <v>100.71833333333332</v>
      </c>
      <c r="S25" s="19"/>
      <c r="T25" s="19"/>
      <c r="U25" s="26">
        <f>'Приложение 5'!AD124</f>
        <v>47.708333333333336</v>
      </c>
      <c r="V25" s="26">
        <f>'Приложение 5'!AH124</f>
        <v>60.589583333333337</v>
      </c>
      <c r="W25" s="19"/>
      <c r="X25" s="19"/>
      <c r="Y25" s="22"/>
      <c r="Z25" s="64"/>
      <c r="AA25" s="64"/>
      <c r="AB25" s="64"/>
      <c r="AC25" s="26">
        <f t="shared" si="0"/>
        <v>321.48263888888886</v>
      </c>
      <c r="AD25" s="19"/>
      <c r="AE25" s="19"/>
      <c r="AF25" s="28">
        <f t="shared" si="1"/>
        <v>50.075177397023189</v>
      </c>
      <c r="AG25" s="17"/>
      <c r="AH25" s="16"/>
    </row>
    <row r="26" spans="1:34" x14ac:dyDescent="0.3">
      <c r="A26" s="43">
        <v>13</v>
      </c>
      <c r="B26" s="43"/>
      <c r="C26" s="43"/>
      <c r="D26" s="67">
        <v>0.90972222222222221</v>
      </c>
      <c r="E26" s="43"/>
      <c r="F26" s="43"/>
      <c r="G26" s="43"/>
      <c r="H26" s="43"/>
      <c r="I26" s="26">
        <f>'Приложение 5'!AD25</f>
        <v>49.19444444444445</v>
      </c>
      <c r="J26" s="26">
        <f>'Приложение 5'!AH25</f>
        <v>95.437222222222232</v>
      </c>
      <c r="K26" s="19"/>
      <c r="L26" s="19"/>
      <c r="M26" s="26">
        <f>'Приложение 5'!AD58</f>
        <v>49.416666666666664</v>
      </c>
      <c r="N26" s="26">
        <f>'Приложение 5'!AH58</f>
        <v>62.759166666666665</v>
      </c>
      <c r="O26" s="19"/>
      <c r="P26" s="19"/>
      <c r="Q26" s="26">
        <f>'Приложение 5'!AD91</f>
        <v>51.472222222222221</v>
      </c>
      <c r="R26" s="26">
        <f>'Приложение 5'!AH91</f>
        <v>99.856111111111105</v>
      </c>
      <c r="S26" s="19"/>
      <c r="T26" s="19"/>
      <c r="U26" s="26">
        <f>'Приложение 5'!AD125</f>
        <v>47.375</v>
      </c>
      <c r="V26" s="26">
        <f>'Приложение 5'!AH125</f>
        <v>60.166249999999998</v>
      </c>
      <c r="W26" s="19"/>
      <c r="X26" s="19"/>
      <c r="Y26" s="22"/>
      <c r="Z26" s="64"/>
      <c r="AA26" s="64"/>
      <c r="AB26" s="64"/>
      <c r="AC26" s="26">
        <f t="shared" si="0"/>
        <v>318.21875</v>
      </c>
      <c r="AD26" s="19"/>
      <c r="AE26" s="19"/>
      <c r="AF26" s="28">
        <f t="shared" si="1"/>
        <v>49.566783489096572</v>
      </c>
      <c r="AG26" s="17"/>
      <c r="AH26" s="16"/>
    </row>
    <row r="27" spans="1:34" x14ac:dyDescent="0.3">
      <c r="A27" s="43"/>
      <c r="B27" s="43"/>
      <c r="C27" s="43"/>
      <c r="D27" s="43"/>
      <c r="E27" s="43"/>
      <c r="F27" s="43"/>
      <c r="G27" s="43"/>
      <c r="H27" s="43"/>
      <c r="I27" s="15"/>
      <c r="J27" s="43"/>
      <c r="K27" s="43"/>
      <c r="L27" s="43"/>
      <c r="M27" s="15"/>
      <c r="N27" s="43"/>
      <c r="O27" s="43"/>
      <c r="P27" s="43"/>
      <c r="Q27" s="3"/>
      <c r="R27" s="43"/>
      <c r="S27" s="43"/>
      <c r="T27" s="43"/>
      <c r="U27" s="15"/>
      <c r="V27" s="6"/>
      <c r="W27" s="15"/>
      <c r="X27" s="15"/>
      <c r="Y27" s="3"/>
      <c r="Z27" s="43"/>
      <c r="AA27" s="43"/>
      <c r="AB27" s="43"/>
      <c r="AC27" s="15"/>
      <c r="AD27" s="15"/>
      <c r="AE27" s="15"/>
      <c r="AF27" s="14"/>
      <c r="AG27" s="17"/>
      <c r="AH27" s="16"/>
    </row>
    <row r="28" spans="1:34" x14ac:dyDescent="0.3">
      <c r="A28" s="43"/>
      <c r="B28" s="43"/>
      <c r="C28" s="43"/>
      <c r="D28" s="43" t="s">
        <v>46</v>
      </c>
      <c r="E28" s="43"/>
      <c r="F28" s="43"/>
      <c r="G28" s="43"/>
      <c r="H28" s="43"/>
      <c r="I28" s="26">
        <f>SUM(I14:I27)/13</f>
        <v>49.893162393162399</v>
      </c>
      <c r="J28" s="43"/>
      <c r="K28" s="43"/>
      <c r="L28" s="43"/>
      <c r="M28" s="26">
        <f>SUM(M14:M27)/13</f>
        <v>49.464743589743584</v>
      </c>
      <c r="N28" s="43"/>
      <c r="O28" s="43"/>
      <c r="P28" s="43"/>
      <c r="Q28" s="26">
        <f>SUM(Q14:Q27)/13</f>
        <v>51.300213675213669</v>
      </c>
      <c r="R28" s="43"/>
      <c r="S28" s="43"/>
      <c r="T28" s="43"/>
      <c r="U28" s="26">
        <f>SUM(U14:U27)/13</f>
        <v>47.307692307692307</v>
      </c>
      <c r="V28" s="6"/>
      <c r="W28" s="15"/>
      <c r="X28" s="15"/>
      <c r="Y28" s="3"/>
      <c r="Z28" s="43"/>
      <c r="AA28" s="43"/>
      <c r="AB28" s="43"/>
      <c r="AC28" s="15"/>
      <c r="AD28" s="15"/>
      <c r="AE28" s="15"/>
      <c r="AF28" s="36">
        <f>SUM(AF14:AF27)/13</f>
        <v>49.722140679500484</v>
      </c>
      <c r="AG28" s="17"/>
      <c r="AH28" s="16"/>
    </row>
    <row r="29" spans="1:34" x14ac:dyDescent="0.3">
      <c r="A29" s="43"/>
      <c r="B29" s="43"/>
      <c r="C29" s="43"/>
      <c r="D29" s="43" t="s">
        <v>79</v>
      </c>
      <c r="E29" s="43"/>
      <c r="F29" s="43"/>
      <c r="G29" s="43"/>
      <c r="H29" s="43"/>
      <c r="I29" s="38">
        <f>'Приложение 5'!F29+'Приложение 5'!F62+'Приложение 5'!F95+'Приложение 5'!F131</f>
        <v>6.42</v>
      </c>
      <c r="J29" s="43"/>
      <c r="K29" s="43"/>
      <c r="L29" s="43"/>
      <c r="M29" s="15"/>
      <c r="N29" s="43"/>
      <c r="O29" s="43"/>
      <c r="P29" s="43"/>
      <c r="Q29" s="3"/>
      <c r="R29" s="43"/>
      <c r="S29" s="43"/>
      <c r="T29" s="43"/>
      <c r="U29" s="15"/>
      <c r="V29" s="6"/>
      <c r="W29" s="15"/>
      <c r="X29" s="15"/>
      <c r="Y29" s="3"/>
      <c r="Z29" s="43"/>
      <c r="AA29" s="43"/>
      <c r="AB29" s="43"/>
      <c r="AC29" s="15"/>
      <c r="AD29" s="15"/>
      <c r="AE29" s="15"/>
      <c r="AF29" s="14"/>
      <c r="AG29" s="13"/>
      <c r="AH29" s="12"/>
    </row>
    <row r="30" spans="1:34" x14ac:dyDescent="0.3">
      <c r="P30" s="2" t="s">
        <v>1</v>
      </c>
    </row>
  </sheetData>
  <mergeCells count="84">
    <mergeCell ref="Y12:Y13"/>
    <mergeCell ref="Z12:AB13"/>
    <mergeCell ref="Q12:Q13"/>
    <mergeCell ref="A3:AH3"/>
    <mergeCell ref="A4:AH5"/>
    <mergeCell ref="M8:AB9"/>
    <mergeCell ref="M10:P11"/>
    <mergeCell ref="AC6:AH11"/>
    <mergeCell ref="Y10:AB11"/>
    <mergeCell ref="U10:X11"/>
    <mergeCell ref="A10:C13"/>
    <mergeCell ref="D10:H13"/>
    <mergeCell ref="Q10:T11"/>
    <mergeCell ref="R12:T13"/>
    <mergeCell ref="AC12:AE13"/>
    <mergeCell ref="AF12:AH13"/>
    <mergeCell ref="U12:U13"/>
    <mergeCell ref="V12:X13"/>
    <mergeCell ref="I10:L11"/>
    <mergeCell ref="I12:I13"/>
    <mergeCell ref="J12:L13"/>
    <mergeCell ref="M12:M13"/>
    <mergeCell ref="N12:P13"/>
    <mergeCell ref="A29:C29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6:C26"/>
    <mergeCell ref="A27:C27"/>
    <mergeCell ref="D14:H14"/>
    <mergeCell ref="D15:H15"/>
    <mergeCell ref="A28:C28"/>
    <mergeCell ref="D27:H27"/>
    <mergeCell ref="D28:H28"/>
    <mergeCell ref="D23:H23"/>
    <mergeCell ref="D24:H24"/>
    <mergeCell ref="A25:C25"/>
    <mergeCell ref="D16:H16"/>
    <mergeCell ref="D17:H17"/>
    <mergeCell ref="D18:H18"/>
    <mergeCell ref="D25:H25"/>
    <mergeCell ref="A23:C23"/>
    <mergeCell ref="A24:C24"/>
    <mergeCell ref="J29:L29"/>
    <mergeCell ref="D19:H19"/>
    <mergeCell ref="D20:H20"/>
    <mergeCell ref="D21:H21"/>
    <mergeCell ref="D22:H22"/>
    <mergeCell ref="J27:L27"/>
    <mergeCell ref="J28:L28"/>
    <mergeCell ref="D29:H29"/>
    <mergeCell ref="D26:H26"/>
    <mergeCell ref="N28:P28"/>
    <mergeCell ref="Z23:AB23"/>
    <mergeCell ref="Z24:AB24"/>
    <mergeCell ref="R29:T29"/>
    <mergeCell ref="R27:T27"/>
    <mergeCell ref="R28:T28"/>
    <mergeCell ref="Z25:AB25"/>
    <mergeCell ref="Z26:AB26"/>
    <mergeCell ref="Z27:AB27"/>
    <mergeCell ref="Z28:AB28"/>
    <mergeCell ref="Z19:AB19"/>
    <mergeCell ref="Z20:AB20"/>
    <mergeCell ref="N29:P29"/>
    <mergeCell ref="A6:J6"/>
    <mergeCell ref="A7:J9"/>
    <mergeCell ref="M6:AB6"/>
    <mergeCell ref="M7:AB7"/>
    <mergeCell ref="Z29:AB29"/>
    <mergeCell ref="Z14:AB14"/>
    <mergeCell ref="Z15:AB15"/>
    <mergeCell ref="Z16:AB16"/>
    <mergeCell ref="Z17:AB17"/>
    <mergeCell ref="Z18:AB18"/>
    <mergeCell ref="Z21:AB21"/>
    <mergeCell ref="Z22:AB22"/>
    <mergeCell ref="N27:P27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Приложение 5</vt:lpstr>
      <vt:lpstr>Приложение 6</vt:lpstr>
      <vt:lpstr>'Приложение 5'!Область_печати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Евгений Колчин</cp:lastModifiedBy>
  <dcterms:created xsi:type="dcterms:W3CDTF">2011-01-01T15:03:00Z</dcterms:created>
  <dcterms:modified xsi:type="dcterms:W3CDTF">2015-12-28T06:02:29Z</dcterms:modified>
</cp:coreProperties>
</file>